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08" windowHeight="7752" activeTab="4"/>
  </bookViews>
  <sheets>
    <sheet name="SOFP" sheetId="6" r:id="rId1"/>
    <sheet name="SOCI" sheetId="10" r:id="rId2"/>
    <sheet name="EQUITY" sheetId="7" r:id="rId3"/>
    <sheet name="CASH FLOW" sheetId="8" r:id="rId4"/>
    <sheet name="NOTES" sheetId="12" r:id="rId5"/>
    <sheet name="Revaluation" sheetId="13" state="hidden" r:id="rId6"/>
    <sheet name="GT_Custom" sheetId="11" state="hidden" r:id="rId7"/>
  </sheets>
  <definedNames>
    <definedName name="_xlnm.Print_Area" localSheetId="3">'CASH FLOW'!$A$1:$G$62</definedName>
    <definedName name="_xlnm.Print_Area" localSheetId="2">EQUITY!$A$1:$J$65</definedName>
    <definedName name="_xlnm.Print_Area" localSheetId="4">NOTES!$A$1:$H$361</definedName>
    <definedName name="_xlnm.Print_Area" localSheetId="1">SOCI!$A$1:$H$54</definedName>
    <definedName name="_xlnm.Print_Area" localSheetId="0">SOFP!$A$1:$H$49</definedName>
  </definedNames>
  <calcPr calcId="152511"/>
</workbook>
</file>

<file path=xl/calcChain.xml><?xml version="1.0" encoding="utf-8"?>
<calcChain xmlns="http://schemas.openxmlformats.org/spreadsheetml/2006/main">
  <c r="H19" i="6" l="1"/>
  <c r="H21" i="6" s="1"/>
  <c r="F19" i="6"/>
  <c r="F21" i="6" s="1"/>
  <c r="E272" i="12"/>
  <c r="E277" i="12" s="1"/>
  <c r="G137" i="12"/>
  <c r="F139" i="12"/>
  <c r="F137" i="12" s="1"/>
  <c r="F20" i="7"/>
  <c r="H44" i="6"/>
  <c r="G37" i="10"/>
  <c r="I34" i="7"/>
  <c r="I37" i="7" s="1"/>
  <c r="I47" i="7" s="1"/>
  <c r="I17" i="7" s="1"/>
  <c r="H47" i="7"/>
  <c r="H17" i="7"/>
  <c r="H25" i="7" s="1"/>
  <c r="G47" i="7"/>
  <c r="G17" i="7" s="1"/>
  <c r="G25" i="7" s="1"/>
  <c r="F105" i="12"/>
  <c r="F38" i="6"/>
  <c r="F40" i="6" s="1"/>
  <c r="E23" i="7"/>
  <c r="F112" i="12"/>
  <c r="F114" i="12" s="1"/>
  <c r="G30" i="8"/>
  <c r="G35" i="8" s="1"/>
  <c r="H23" i="7"/>
  <c r="G23" i="7"/>
  <c r="F23" i="7"/>
  <c r="D23" i="7"/>
  <c r="C23" i="7"/>
  <c r="D272" i="12"/>
  <c r="D277" i="12" s="1"/>
  <c r="L29" i="10"/>
  <c r="D249" i="12"/>
  <c r="K249" i="12" s="1"/>
  <c r="G249" i="12"/>
  <c r="F249" i="12"/>
  <c r="L249" i="12" s="1"/>
  <c r="G233" i="12"/>
  <c r="L25" i="10"/>
  <c r="L21" i="10"/>
  <c r="L19" i="10"/>
  <c r="L17" i="10"/>
  <c r="L13" i="10"/>
  <c r="L11" i="10"/>
  <c r="L15" i="10" s="1"/>
  <c r="L23" i="10" s="1"/>
  <c r="L27" i="10" s="1"/>
  <c r="L31" i="10" s="1"/>
  <c r="D174" i="12"/>
  <c r="F201" i="12"/>
  <c r="G52" i="8"/>
  <c r="G235" i="12"/>
  <c r="G234" i="12"/>
  <c r="D139" i="12"/>
  <c r="D138" i="12"/>
  <c r="E318" i="12"/>
  <c r="G317" i="12"/>
  <c r="G320" i="12" s="1"/>
  <c r="F37" i="7"/>
  <c r="F47" i="7" s="1"/>
  <c r="F17" i="7" s="1"/>
  <c r="F25" i="7" s="1"/>
  <c r="E37" i="7"/>
  <c r="E47" i="7"/>
  <c r="E17" i="7" s="1"/>
  <c r="E25" i="7" s="1"/>
  <c r="D37" i="7"/>
  <c r="D47" i="7"/>
  <c r="D17" i="7" s="1"/>
  <c r="D25" i="7" s="1"/>
  <c r="C37" i="7"/>
  <c r="C47" i="7"/>
  <c r="C17" i="7" s="1"/>
  <c r="C25" i="7" s="1"/>
  <c r="J19" i="8"/>
  <c r="F7" i="8"/>
  <c r="G7" i="8"/>
  <c r="M12" i="8"/>
  <c r="O12" i="8" s="1"/>
  <c r="S12" i="8"/>
  <c r="J13" i="8"/>
  <c r="J17" i="8"/>
  <c r="G24" i="8"/>
  <c r="Q18" i="8"/>
  <c r="R19" i="8" s="1"/>
  <c r="R18" i="8"/>
  <c r="H19" i="8"/>
  <c r="H21" i="8"/>
  <c r="J21" i="8"/>
  <c r="F24" i="8"/>
  <c r="F30" i="8"/>
  <c r="F35" i="8"/>
  <c r="F49" i="8"/>
  <c r="F52" i="8"/>
  <c r="B4" i="7"/>
  <c r="B4" i="8"/>
  <c r="J29" i="7"/>
  <c r="J32" i="7"/>
  <c r="L36" i="7"/>
  <c r="M36" i="7"/>
  <c r="M37" i="7" s="1"/>
  <c r="F106" i="12"/>
  <c r="D134" i="12" s="1"/>
  <c r="G106" i="12"/>
  <c r="E134" i="12" s="1"/>
  <c r="G112" i="12"/>
  <c r="G114" i="12" s="1"/>
  <c r="G120" i="12"/>
  <c r="G122" i="12" s="1"/>
  <c r="F169" i="12"/>
  <c r="F244" i="12" s="1"/>
  <c r="F295" i="12" s="1"/>
  <c r="E174" i="12"/>
  <c r="F174" i="12"/>
  <c r="G174" i="12"/>
  <c r="D244" i="12"/>
  <c r="D295" i="12" s="1"/>
  <c r="E250" i="12"/>
  <c r="G268" i="12"/>
  <c r="G269" i="12"/>
  <c r="G270" i="12"/>
  <c r="G271" i="12"/>
  <c r="G275" i="12"/>
  <c r="K275" i="12" s="1"/>
  <c r="J13" i="13"/>
  <c r="J14" i="13"/>
  <c r="J18" i="13" s="1"/>
  <c r="J15" i="13"/>
  <c r="J16" i="13"/>
  <c r="J17" i="13"/>
  <c r="D18" i="13"/>
  <c r="E18" i="13"/>
  <c r="F18" i="13"/>
  <c r="G18" i="13"/>
  <c r="G30" i="13" s="1"/>
  <c r="H18" i="13"/>
  <c r="H30" i="13" s="1"/>
  <c r="I18" i="13"/>
  <c r="J22" i="13"/>
  <c r="J23" i="13"/>
  <c r="G24" i="13"/>
  <c r="J24" i="13" s="1"/>
  <c r="J27" i="13" s="1"/>
  <c r="J25" i="13"/>
  <c r="J26" i="13"/>
  <c r="D27" i="13"/>
  <c r="D30" i="13" s="1"/>
  <c r="E27" i="13"/>
  <c r="F27" i="13"/>
  <c r="F30" i="13" s="1"/>
  <c r="G27" i="13"/>
  <c r="H27" i="13"/>
  <c r="I27" i="13"/>
  <c r="E30" i="13"/>
  <c r="E15" i="10"/>
  <c r="E23" i="10" s="1"/>
  <c r="E27" i="10" s="1"/>
  <c r="G15" i="10"/>
  <c r="G23" i="10" s="1"/>
  <c r="G27" i="10" s="1"/>
  <c r="H15" i="10"/>
  <c r="H23" i="10" s="1"/>
  <c r="H27" i="10" s="1"/>
  <c r="K15" i="10"/>
  <c r="K23" i="10"/>
  <c r="K27" i="10" s="1"/>
  <c r="K31" i="10" s="1"/>
  <c r="K39" i="10" s="1"/>
  <c r="E249" i="12"/>
  <c r="G42" i="10"/>
  <c r="F32" i="6"/>
  <c r="H32" i="6"/>
  <c r="H38" i="6"/>
  <c r="H40" i="6" s="1"/>
  <c r="I30" i="13"/>
  <c r="J35" i="7"/>
  <c r="J37" i="7"/>
  <c r="J47" i="7" s="1"/>
  <c r="J17" i="7" s="1"/>
  <c r="J20" i="7"/>
  <c r="H27" i="6"/>
  <c r="D15" i="10"/>
  <c r="D23" i="10"/>
  <c r="D27" i="10" s="1"/>
  <c r="L37" i="10"/>
  <c r="L37" i="7"/>
  <c r="G175" i="12"/>
  <c r="D133" i="12"/>
  <c r="H42" i="6"/>
  <c r="N47" i="7"/>
  <c r="L201" i="12"/>
  <c r="K139" i="12"/>
  <c r="K201" i="12"/>
  <c r="D31" i="10" l="1"/>
  <c r="D175" i="12"/>
  <c r="F120" i="12"/>
  <c r="F122" i="12" s="1"/>
  <c r="G31" i="10"/>
  <c r="D33" i="13"/>
  <c r="D35" i="13" s="1"/>
  <c r="F202" i="12"/>
  <c r="K202" i="12" s="1"/>
  <c r="F175" i="12"/>
  <c r="F11" i="8"/>
  <c r="F18" i="8" s="1"/>
  <c r="F23" i="8" s="1"/>
  <c r="F27" i="8" s="1"/>
  <c r="F40" i="8" s="1"/>
  <c r="F46" i="8" s="1"/>
  <c r="G11" i="8"/>
  <c r="G18" i="8" s="1"/>
  <c r="G23" i="8" s="1"/>
  <c r="G27" i="8" s="1"/>
  <c r="G40" i="8" s="1"/>
  <c r="G46" i="8" s="1"/>
  <c r="H31" i="10"/>
  <c r="E31" i="10"/>
  <c r="E175" i="12"/>
  <c r="J30" i="13"/>
  <c r="J42" i="6"/>
  <c r="K175" i="12"/>
  <c r="L175" i="12" s="1"/>
  <c r="K174" i="12"/>
  <c r="L174" i="12" s="1"/>
  <c r="L114" i="12"/>
  <c r="E139" i="12"/>
  <c r="E138" i="12" s="1"/>
  <c r="G272" i="12"/>
  <c r="G277" i="12" s="1"/>
  <c r="F134" i="12"/>
  <c r="D171" i="12"/>
  <c r="D296" i="12"/>
  <c r="E311" i="12" s="1"/>
  <c r="K272" i="12"/>
  <c r="E296" i="12"/>
  <c r="G134" i="12"/>
  <c r="E171" i="12"/>
  <c r="E246" i="12" s="1"/>
  <c r="K114" i="12"/>
  <c r="L139" i="12"/>
  <c r="E39" i="10" l="1"/>
  <c r="E298" i="12"/>
  <c r="E302" i="12" s="1"/>
  <c r="E43" i="10" s="1"/>
  <c r="Q46" i="8"/>
  <c r="U52" i="8"/>
  <c r="F298" i="12"/>
  <c r="F302" i="12" s="1"/>
  <c r="G43" i="10" s="1"/>
  <c r="G39" i="10"/>
  <c r="I21" i="7"/>
  <c r="D298" i="12"/>
  <c r="D302" i="12" s="1"/>
  <c r="D43" i="10" s="1"/>
  <c r="D39" i="10"/>
  <c r="L122" i="12"/>
  <c r="H39" i="10"/>
  <c r="G298" i="12"/>
  <c r="G302" i="12" s="1"/>
  <c r="T52" i="8"/>
  <c r="P46" i="8"/>
  <c r="D37" i="13"/>
  <c r="E35" i="13"/>
  <c r="F35" i="13" s="1"/>
  <c r="D38" i="13"/>
  <c r="E38" i="13" s="1"/>
  <c r="F38" i="13" s="1"/>
  <c r="K122" i="12"/>
  <c r="G171" i="12"/>
  <c r="G246" i="12" s="1"/>
  <c r="G296" i="12"/>
  <c r="F198" i="12"/>
  <c r="G230" i="12" s="1"/>
  <c r="D246" i="12"/>
  <c r="F296" i="12"/>
  <c r="F171" i="12"/>
  <c r="F246" i="12" s="1"/>
  <c r="E37" i="13" l="1"/>
  <c r="D39" i="13"/>
  <c r="I23" i="7"/>
  <c r="I25" i="7" s="1"/>
  <c r="J21" i="7"/>
  <c r="J23" i="7" s="1"/>
  <c r="J25" i="7" s="1"/>
  <c r="E320" i="12" l="1"/>
  <c r="F26" i="6"/>
  <c r="F27" i="6" s="1"/>
  <c r="E39" i="13"/>
  <c r="F39" i="13" s="1"/>
  <c r="F37" i="13"/>
  <c r="N25" i="7"/>
  <c r="K320" i="12" l="1"/>
  <c r="E317" i="12"/>
  <c r="E314" i="12" s="1"/>
  <c r="F44" i="6"/>
  <c r="F42" i="6"/>
  <c r="I42" i="6" s="1"/>
</calcChain>
</file>

<file path=xl/sharedStrings.xml><?xml version="1.0" encoding="utf-8"?>
<sst xmlns="http://schemas.openxmlformats.org/spreadsheetml/2006/main" count="561" uniqueCount="396">
  <si>
    <t>AE MULTI HOLDINGS BERHAD</t>
  </si>
  <si>
    <t>Condensed Consolidated Statement of Financial Position</t>
  </si>
  <si>
    <t>Unaudited</t>
  </si>
  <si>
    <t>Audited</t>
  </si>
  <si>
    <t>as at</t>
  </si>
  <si>
    <t>RM'000</t>
  </si>
  <si>
    <t>ASSETS</t>
  </si>
  <si>
    <t>Non-current assets</t>
  </si>
  <si>
    <t>Property, plant and equipment</t>
  </si>
  <si>
    <t xml:space="preserve"> </t>
  </si>
  <si>
    <t>Current assets</t>
  </si>
  <si>
    <t>Inventories</t>
  </si>
  <si>
    <t>Trade receivables</t>
  </si>
  <si>
    <t>Other receivables, deposits and prepayments</t>
  </si>
  <si>
    <t>Cash and bank balances</t>
  </si>
  <si>
    <t>TOTAL ASSETS</t>
  </si>
  <si>
    <t>EQUITY AND LIABILITIES</t>
  </si>
  <si>
    <t>Share capital</t>
  </si>
  <si>
    <t xml:space="preserve">Share premium </t>
  </si>
  <si>
    <t>Total equity</t>
  </si>
  <si>
    <t>Non-current liabilities</t>
  </si>
  <si>
    <t>Borrowings</t>
  </si>
  <si>
    <t>Deferred tax liabilities</t>
  </si>
  <si>
    <t>Current liabilities</t>
  </si>
  <si>
    <t>Trade payables</t>
  </si>
  <si>
    <t>Other payables and accruals</t>
  </si>
  <si>
    <t>Total liabilities</t>
  </si>
  <si>
    <t>TOTAL EQUITY AND LIABILITIES</t>
  </si>
  <si>
    <t>Net assets per share (RM)</t>
  </si>
  <si>
    <t xml:space="preserve">The Condensed Consolidated Statement of Financial Position should be read in conjunction with the </t>
  </si>
  <si>
    <t xml:space="preserve">Condensed Consolidated Statement of Comprehensive Income </t>
  </si>
  <si>
    <t>Individual Quarter</t>
  </si>
  <si>
    <t>Cumulative Quarter</t>
  </si>
  <si>
    <t>3 months ended</t>
  </si>
  <si>
    <t>Revenue</t>
  </si>
  <si>
    <t>Cost of sales</t>
  </si>
  <si>
    <t>Gross profit</t>
  </si>
  <si>
    <t>Other income</t>
  </si>
  <si>
    <t>Administrative expenses</t>
  </si>
  <si>
    <t>Selling and marketing expenses</t>
  </si>
  <si>
    <t>Finance costs</t>
  </si>
  <si>
    <t>Taxation</t>
  </si>
  <si>
    <t xml:space="preserve">   to profit or loss</t>
  </si>
  <si>
    <t>Foreign currency translation differences for</t>
  </si>
  <si>
    <t xml:space="preserve">   foreign operation</t>
  </si>
  <si>
    <t xml:space="preserve">The Condensed Consolidated Statement of Comprehensive Income should be read in conjunction with the </t>
  </si>
  <si>
    <t>Condensed Consolidated Statement of Changes in Equity</t>
  </si>
  <si>
    <t>|----------------- Attributable to Owners of the Parent -----------------|</t>
  </si>
  <si>
    <t>Foreign</t>
  </si>
  <si>
    <t>Asset</t>
  </si>
  <si>
    <t>Currency</t>
  </si>
  <si>
    <t>Share</t>
  </si>
  <si>
    <t>Revaluation</t>
  </si>
  <si>
    <t>Translation</t>
  </si>
  <si>
    <t>Accumulated</t>
  </si>
  <si>
    <t>Total</t>
  </si>
  <si>
    <t>Capital</t>
  </si>
  <si>
    <t>Premium</t>
  </si>
  <si>
    <t>Reserve</t>
  </si>
  <si>
    <t xml:space="preserve"> Losses</t>
  </si>
  <si>
    <t>Equity</t>
  </si>
  <si>
    <t>Profit for the year</t>
  </si>
  <si>
    <t>Condensed Consolidated Statement of Cash Flows</t>
  </si>
  <si>
    <t>CASH FLOWS FROM OPERATING ACTIVITIES</t>
  </si>
  <si>
    <t>allowance d.d.</t>
  </si>
  <si>
    <t>amortisation</t>
  </si>
  <si>
    <t>tax paid</t>
  </si>
  <si>
    <t>Adjustments for:</t>
  </si>
  <si>
    <t>Dep</t>
  </si>
  <si>
    <t>Tax recoverable</t>
  </si>
  <si>
    <t>PPE w/o</t>
  </si>
  <si>
    <t xml:space="preserve">   Depreciation</t>
  </si>
  <si>
    <t>Int exp</t>
  </si>
  <si>
    <t>Provision tax</t>
  </si>
  <si>
    <t>dep</t>
  </si>
  <si>
    <t xml:space="preserve">   Interest expense</t>
  </si>
  <si>
    <t xml:space="preserve">   Interest income</t>
  </si>
  <si>
    <t>Int income</t>
  </si>
  <si>
    <t>Gain</t>
  </si>
  <si>
    <t>Revaluatio</t>
  </si>
  <si>
    <t xml:space="preserve">Operating profit before working capital changes </t>
  </si>
  <si>
    <t>interest expo</t>
  </si>
  <si>
    <t>Interest paid</t>
  </si>
  <si>
    <t>Interest received</t>
  </si>
  <si>
    <t>Proceeds from disposal of property, plant and equipment</t>
  </si>
  <si>
    <t>Purchase of property, plant and equipment</t>
  </si>
  <si>
    <t>Net change in borrowings</t>
  </si>
  <si>
    <t>Effects of changes in exchange rates</t>
  </si>
  <si>
    <t>PPE</t>
  </si>
  <si>
    <t xml:space="preserve">Cash and cash equivalents at beginning </t>
  </si>
  <si>
    <t xml:space="preserve">Cash and cash equivalents at end </t>
  </si>
  <si>
    <t>Represented by:</t>
  </si>
  <si>
    <t xml:space="preserve">    AE MULTI HOLDINGS BERHAD</t>
  </si>
  <si>
    <t xml:space="preserve">           (Company No. 539777-D ) </t>
  </si>
  <si>
    <t xml:space="preserve">NOTES TO THE CONDENSED CONSOLIDATED INTERIM FINANCIAL REPORT </t>
  </si>
  <si>
    <t>Part A - Explanatory Notes Pursuant To MFRS 134</t>
  </si>
  <si>
    <t>1.</t>
  </si>
  <si>
    <t>Basis of Preparation</t>
  </si>
  <si>
    <t>The condensed consolidated interim financial statements ("Report") have been prepared in accordance with MFRS 134: Interim</t>
  </si>
  <si>
    <t xml:space="preserve">Financial Reporting issued by the Malaysian Accounting Standards Board ("MASB") and paragraph 9.22 of the Main Market Listing </t>
  </si>
  <si>
    <t>Requirements of Bursa Malaysia Securities Berhad.</t>
  </si>
  <si>
    <t>This condensed report should be read in conjunction with the audited financial statements for the financial year ended 31 December</t>
  </si>
  <si>
    <t>2.</t>
  </si>
  <si>
    <t>Significant Accounting Policies</t>
  </si>
  <si>
    <t>The adoption of the above pronouncements did not have any material impact on the financial statements of the Group.</t>
  </si>
  <si>
    <t>Standards issued but not yet effective</t>
  </si>
  <si>
    <t>MFRS 9</t>
  </si>
  <si>
    <t>3.</t>
  </si>
  <si>
    <t>Audit Report of Preceding Annual Financial Statements</t>
  </si>
  <si>
    <t>was not subject to any qualification.</t>
  </si>
  <si>
    <t>4.</t>
  </si>
  <si>
    <t>Seasonal or Cyclical Factors</t>
  </si>
  <si>
    <t>5.</t>
  </si>
  <si>
    <t>Unusual Items</t>
  </si>
  <si>
    <t>There were no unusual items affecting assets, liabilities, equity, net income, or cash flows during the financial year under review.</t>
  </si>
  <si>
    <t>6.</t>
  </si>
  <si>
    <t>Material Changes in Estimates of Amount Reported</t>
  </si>
  <si>
    <t>There were no changes in estimates of amount reported in prior financial year that have a material effect on current financial year.</t>
  </si>
  <si>
    <t>7.</t>
  </si>
  <si>
    <t>Debt and Equity Securities</t>
  </si>
  <si>
    <t>8.</t>
  </si>
  <si>
    <t>Dividends Paid</t>
  </si>
  <si>
    <t>No dividend was paid during the current financial year under review.</t>
  </si>
  <si>
    <t>9.</t>
  </si>
  <si>
    <t>Segmental Information</t>
  </si>
  <si>
    <t xml:space="preserve">(i) </t>
  </si>
  <si>
    <t xml:space="preserve">Analysis by business segments </t>
  </si>
  <si>
    <t>Segment Revenue</t>
  </si>
  <si>
    <t>Printed Circuit Board (PCB)</t>
  </si>
  <si>
    <t>Electronic Products</t>
  </si>
  <si>
    <t>Investment Holding</t>
  </si>
  <si>
    <t>Total revenue including inter-segment sales</t>
  </si>
  <si>
    <t>Elimination of inter-segment sales</t>
  </si>
  <si>
    <t>External sales</t>
  </si>
  <si>
    <t>Segment Results</t>
  </si>
  <si>
    <t>Elimination</t>
  </si>
  <si>
    <t xml:space="preserve">(ii) </t>
  </si>
  <si>
    <t xml:space="preserve">Analysis by geographical segments </t>
  </si>
  <si>
    <t>Non-current Assets</t>
  </si>
  <si>
    <t>Malaysia</t>
  </si>
  <si>
    <t>Thailand</t>
  </si>
  <si>
    <t>10.</t>
  </si>
  <si>
    <t>Valuation of Property, Plant and Equipment</t>
  </si>
  <si>
    <t>The valuation of the Group's landed properties was updated by independent professional valuers, namely CH Williams Talhar &amp;</t>
  </si>
  <si>
    <t>Wong Sdn. Bhd. and World Valuation Co., Ltd. in January and December 2011 respectively.</t>
  </si>
  <si>
    <t>11.</t>
  </si>
  <si>
    <t>Subsequent Events</t>
  </si>
  <si>
    <t>There were no material events subsequent to the end of the reporting period that have not been reflected in the quarterly financial</t>
  </si>
  <si>
    <t>statements.</t>
  </si>
  <si>
    <t>12.</t>
  </si>
  <si>
    <t>Contingent Liabilities and Contingent Assets</t>
  </si>
  <si>
    <t>There were no contingent assets or contingent liabilities since the end of the last annual reporting period.</t>
  </si>
  <si>
    <t>13.</t>
  </si>
  <si>
    <t>Changes in the Composition of the Group</t>
  </si>
  <si>
    <t>There were no changes in the composition of the Group for the current period under review.</t>
  </si>
  <si>
    <t>14.</t>
  </si>
  <si>
    <t>Capital Commitments</t>
  </si>
  <si>
    <t xml:space="preserve">Part B - Explanatory Notes Pursuant To Appendix 9B Of The Listing Requirements Of </t>
  </si>
  <si>
    <t>Bursa Malaysia Securities Berhad</t>
  </si>
  <si>
    <t>Performance Review</t>
  </si>
  <si>
    <t>(Unaudited)</t>
  </si>
  <si>
    <t>Comparison with Previous Year Corresponding Quarter</t>
  </si>
  <si>
    <t>Comparison with Preceding Quarter's Results</t>
  </si>
  <si>
    <t>Prospects</t>
  </si>
  <si>
    <t>Profit Forecast</t>
  </si>
  <si>
    <t>This section is not applicable as no profit forecast was published.</t>
  </si>
  <si>
    <t>This is derived after charging/(crediting) the following:</t>
  </si>
  <si>
    <t>Depreciation</t>
  </si>
  <si>
    <t>Interest expense</t>
  </si>
  <si>
    <t>Interest income</t>
  </si>
  <si>
    <t>Other than the above items, there were no gain or loss on disposal of quoted or unquoted investments, provisions for and write off of</t>
  </si>
  <si>
    <t>receivables and inventories, gain or loss on derivatives as well as other exceptional items.</t>
  </si>
  <si>
    <t>Current tax</t>
  </si>
  <si>
    <t xml:space="preserve">Deferred tax </t>
  </si>
  <si>
    <t>Status of Corporate Proposals and Status of Utilisation of Proceeds Raised</t>
  </si>
  <si>
    <t>Borrowings and Debt Securities</t>
  </si>
  <si>
    <t>Denominated in</t>
  </si>
  <si>
    <t>RM</t>
  </si>
  <si>
    <t>Thai Baht</t>
  </si>
  <si>
    <t>borrowings</t>
  </si>
  <si>
    <t>Secured short-term borrowings</t>
  </si>
  <si>
    <t xml:space="preserve">     Factoring</t>
  </si>
  <si>
    <t xml:space="preserve">     Trade finance</t>
  </si>
  <si>
    <t xml:space="preserve">     Promissory notes</t>
  </si>
  <si>
    <t xml:space="preserve">     Finance lease liabilities</t>
  </si>
  <si>
    <t>Secured long-term borrowings</t>
  </si>
  <si>
    <t>Total borrowings</t>
  </si>
  <si>
    <t>Changes in Material Litigation</t>
  </si>
  <si>
    <t>The Group is not engaged in any material litigation as at the date of this report.</t>
  </si>
  <si>
    <t>Dividend Payable</t>
  </si>
  <si>
    <t>No dividend has been proposed for the current quarter.</t>
  </si>
  <si>
    <t>(i)</t>
  </si>
  <si>
    <t>Attributable to owners of the parent (RM'000)</t>
  </si>
  <si>
    <t>Weighted average number of ordinary shares</t>
  </si>
  <si>
    <t>(ii)</t>
  </si>
  <si>
    <t>Realised and Unrealised Accumulated Losses</t>
  </si>
  <si>
    <t>As at</t>
  </si>
  <si>
    <t>Total accumulated losses of the Company and its subsidiaries:</t>
  </si>
  <si>
    <t>- Realised</t>
  </si>
  <si>
    <t>- Unrealised</t>
  </si>
  <si>
    <t>Add: Consolidation adjustments</t>
  </si>
  <si>
    <t>Total accumulated losses of the Group</t>
  </si>
  <si>
    <t xml:space="preserve">Date: </t>
  </si>
  <si>
    <t>Amallion Enterprise (Thailand) Corp., Ltd.</t>
  </si>
  <si>
    <t>FYE 31 December 2011</t>
  </si>
  <si>
    <t>At cost</t>
  </si>
  <si>
    <t>machinery</t>
  </si>
  <si>
    <t>furniture, fixtures</t>
  </si>
  <si>
    <t xml:space="preserve">Freehold </t>
  </si>
  <si>
    <t>Building</t>
  </si>
  <si>
    <t>&amp; factory</t>
  </si>
  <si>
    <t>&amp; office</t>
  </si>
  <si>
    <t>motor</t>
  </si>
  <si>
    <t>land</t>
  </si>
  <si>
    <t>improvement</t>
  </si>
  <si>
    <t>equipment</t>
  </si>
  <si>
    <t>vehicles</t>
  </si>
  <si>
    <t>Cost</t>
  </si>
  <si>
    <t>Balance at beginning</t>
  </si>
  <si>
    <t>Additions</t>
  </si>
  <si>
    <t>Disposals</t>
  </si>
  <si>
    <t>Written off</t>
  </si>
  <si>
    <t>Balance at end</t>
  </si>
  <si>
    <t>Accumulated depreciation</t>
  </si>
  <si>
    <t>Current charge</t>
  </si>
  <si>
    <t>Carrying amount</t>
  </si>
  <si>
    <t>THB</t>
  </si>
  <si>
    <t xml:space="preserve">NBV </t>
  </si>
  <si>
    <t>BS rate</t>
  </si>
  <si>
    <t>Revalued cost</t>
  </si>
  <si>
    <t>IS rate</t>
  </si>
  <si>
    <t>Revaluation surplus</t>
  </si>
  <si>
    <t>Deferred tax</t>
  </si>
  <si>
    <t>C1</t>
  </si>
  <si>
    <t>Custom 1</t>
  </si>
  <si>
    <t>C2</t>
  </si>
  <si>
    <t>Custom 2</t>
  </si>
  <si>
    <t>C3</t>
  </si>
  <si>
    <t>Custom 3</t>
  </si>
  <si>
    <t>C4</t>
  </si>
  <si>
    <t>Custom 4</t>
  </si>
  <si>
    <t>C5</t>
  </si>
  <si>
    <t>Custom 5</t>
  </si>
  <si>
    <t>C6</t>
  </si>
  <si>
    <t>Custom 6</t>
  </si>
  <si>
    <t>C7</t>
  </si>
  <si>
    <t>Custom 7</t>
  </si>
  <si>
    <t>C8</t>
  </si>
  <si>
    <t>Custom 8</t>
  </si>
  <si>
    <t>- Basic/Diluted</t>
  </si>
  <si>
    <t>2013. The explanatory notes attached to this Report provide an explanation of events and transactions that are significant to an</t>
  </si>
  <si>
    <t>The accounting policies adopted in the preparation of these condensed consolidated interim financial statements are consistent with</t>
  </si>
  <si>
    <t xml:space="preserve">The Group has adopted the following Amendments to Standards and IC Interpretations, with a date of initial application of </t>
  </si>
  <si>
    <t>Amendments to MFRS 127</t>
  </si>
  <si>
    <t>At the date of authorisation of this condensed consolidated interim financial statements, the following Standards were issued</t>
  </si>
  <si>
    <t>but not yet effective and have not been adopted by the Group:</t>
  </si>
  <si>
    <t>Amendments to MFRS 119</t>
  </si>
  <si>
    <t>Defined Benefit Plans: Employee Contributions</t>
  </si>
  <si>
    <t>Standards issued but not yet effective (cont'd)</t>
  </si>
  <si>
    <t>Profit from Operations</t>
  </si>
  <si>
    <t>Page 10/10</t>
  </si>
  <si>
    <t>Increase in inventories</t>
  </si>
  <si>
    <t>owners of the parent divided by the weighted average number of ordinary shares outstanding during the financial period.</t>
  </si>
  <si>
    <t>Rental expenses</t>
  </si>
  <si>
    <t>30-9-14</t>
  </si>
  <si>
    <t>On 15 September 2014, AE Corporation (M) Sdn. Bhd., a wholly-owned subsidiary of the Company had entered ino a sale and purchase</t>
  </si>
  <si>
    <t>agreement with Jyoto Works (M) Sendirian Berhad for the acquisition of a factory premise for a total cash consideration of RM10 million.</t>
  </si>
  <si>
    <t>Operating profit</t>
  </si>
  <si>
    <t>Bank overdrafts</t>
  </si>
  <si>
    <t>Deposits with licensed banks</t>
  </si>
  <si>
    <t>Other reserves</t>
  </si>
  <si>
    <t>31-12-2014</t>
  </si>
  <si>
    <t>|---------------------- Non-distributable ----------------------|</t>
  </si>
  <si>
    <t>Warrants</t>
  </si>
  <si>
    <t>As at 31-12-2014</t>
  </si>
  <si>
    <t>Capital reduction</t>
  </si>
  <si>
    <t>Issuance of warrants</t>
  </si>
  <si>
    <t>Loss for the year</t>
  </si>
  <si>
    <t>Transactions with owners</t>
  </si>
  <si>
    <t xml:space="preserve">Total comprehensive loss </t>
  </si>
  <si>
    <t xml:space="preserve">  for the year</t>
  </si>
  <si>
    <t xml:space="preserve">Issuance of shares </t>
  </si>
  <si>
    <t xml:space="preserve">   pursuant to rights issue</t>
  </si>
  <si>
    <t xml:space="preserve">Total transactions </t>
  </si>
  <si>
    <t xml:space="preserve">   with owners</t>
  </si>
  <si>
    <t>Foreign currency</t>
  </si>
  <si>
    <t xml:space="preserve">   translation differences</t>
  </si>
  <si>
    <t xml:space="preserve">Item that will be reclassified subsequently </t>
  </si>
  <si>
    <t>Total comprehensive (loss)/income for the year</t>
  </si>
  <si>
    <t>(Decrease)/Increase in payables</t>
  </si>
  <si>
    <t>Cash (used in)/generated from operations</t>
  </si>
  <si>
    <t>CASH FLOWS FROM FINANCING ACTIVITIES</t>
  </si>
  <si>
    <t>CASH FLOWS FROM INVESTING ACTIVITIES</t>
  </si>
  <si>
    <t>Effective for financial periods beginning on or after 1 January 2016</t>
  </si>
  <si>
    <t>MFRS 14</t>
  </si>
  <si>
    <t>Accounting for Acquisitions of Interests in Joint Operations</t>
  </si>
  <si>
    <t>Amendments to MFRS 11</t>
  </si>
  <si>
    <t>Agriculture: Bearer Plants</t>
  </si>
  <si>
    <t>Equity Method in Separate Financial Statements</t>
  </si>
  <si>
    <t>Annual Improvements to MFRSs 2012-2014 Cycle</t>
  </si>
  <si>
    <t>MFRS 15</t>
  </si>
  <si>
    <t>Revenue from Contracts with Customers</t>
  </si>
  <si>
    <t>Financial Instruments (IFRS 9 issued by IASB in July 2014)</t>
  </si>
  <si>
    <t>Amendments to MFRS 7</t>
  </si>
  <si>
    <t>Amendments to MFRS 10, MFRS 12</t>
  </si>
  <si>
    <t>Investment Entities: Applying the Consolidation Exception</t>
  </si>
  <si>
    <t>Amendments to MFRS 101</t>
  </si>
  <si>
    <t>Disclosure Initiative</t>
  </si>
  <si>
    <t>Current year</t>
  </si>
  <si>
    <t>There were no corporate proposals announced or not completed as at the date of this report.</t>
  </si>
  <si>
    <t>Realisation of revaluation</t>
  </si>
  <si>
    <t xml:space="preserve">   surplus upon disposal</t>
  </si>
  <si>
    <t>As at 31 March 2015 - Unaudited</t>
  </si>
  <si>
    <t>31-3-2015</t>
  </si>
  <si>
    <t>31-3-15</t>
  </si>
  <si>
    <t>31-3-14</t>
  </si>
  <si>
    <t>Other comprehensive (loss)/income, net of tax</t>
  </si>
  <si>
    <t>Profit before taxation</t>
  </si>
  <si>
    <t>Profit for the period</t>
  </si>
  <si>
    <t xml:space="preserve">  for the period</t>
  </si>
  <si>
    <t>As at 1-1-2015</t>
  </si>
  <si>
    <t>As at 01-01-2014</t>
  </si>
  <si>
    <t>For the 3 months period ended 31 March 2015 - Unaudited</t>
  </si>
  <si>
    <t>Group's audited financial statements for the financial year ended 31 December 2014.</t>
  </si>
  <si>
    <t>The Condensed Consolidated Statement of Changes in Equity should be read in conjunction with the Group's audited financial statements for the financial year ended 31 December 2014.</t>
  </si>
  <si>
    <t>The Condensed Consolidated Statement of Cash Flows should be read in conjunction with the Group's audited financial statements for the financial year ended 31 December 2014.</t>
  </si>
  <si>
    <t xml:space="preserve">   Loss on disposal of property, plant and equipment</t>
  </si>
  <si>
    <t>(Increase)/Decrease in receivables</t>
  </si>
  <si>
    <t>Income tax paid/(refunded)</t>
  </si>
  <si>
    <t>Net cash (used in)/from operating activities</t>
  </si>
  <si>
    <t>Withdrawal of deposits with licensed banks</t>
  </si>
  <si>
    <t>Net cash from/(used in) investing activities</t>
  </si>
  <si>
    <t>understanding of the changes in the financial position and performance of the Group since the financial year ended 31 December 2014.</t>
  </si>
  <si>
    <t>adoption of Amendments to Standards and Issue Committee (IC) Interpretations effective as of 1 July 2014.</t>
  </si>
  <si>
    <t>those followed in the preparation of the Group's audited financial statements for the financial year ended 31 December 2014, except for the</t>
  </si>
  <si>
    <t>Adoption of Amendments to MFRSs</t>
  </si>
  <si>
    <t>1 July 2014.</t>
  </si>
  <si>
    <t>Amendments to MFRSs</t>
  </si>
  <si>
    <t>Annual Improvements to MFRSs 2010-2012 Cycle</t>
  </si>
  <si>
    <t>Annual Improvements to MFRSs 2011-2013 Cycle</t>
  </si>
  <si>
    <t>Regulatory Deferral Accounts</t>
  </si>
  <si>
    <t xml:space="preserve">   and MFRS 128</t>
  </si>
  <si>
    <t>Amendments to MFRS 10 and MFRS 128</t>
  </si>
  <si>
    <t>Sale or Contribution of Assets between an Investor and its Associate</t>
  </si>
  <si>
    <t>or Joint Venture</t>
  </si>
  <si>
    <t>Amendments to MFRS 116 and MFRS 141</t>
  </si>
  <si>
    <t>Effective for annual periods beginning on or after 1 January 2017</t>
  </si>
  <si>
    <t>Effective for annual periods beginning on or after 1 January 2018</t>
  </si>
  <si>
    <t>Mandatory Date of MFRS 9 and Transition Disclosures</t>
  </si>
  <si>
    <t>The initial application of the above standards is not expected to have any material impacts to the financial statements of the Group</t>
  </si>
  <si>
    <t>and of the Company upon adoption except as mentioned below:</t>
  </si>
  <si>
    <r>
      <t xml:space="preserve">MFRS 15 replaces the guidance in MFRS 111 </t>
    </r>
    <r>
      <rPr>
        <i/>
        <sz val="10"/>
        <rFont val="Times New Roman"/>
        <family val="1"/>
      </rPr>
      <t>Construction Contracts</t>
    </r>
    <r>
      <rPr>
        <sz val="10"/>
        <rFont val="Times New Roman"/>
        <family val="1"/>
      </rPr>
      <t xml:space="preserve">, MFRS 118 </t>
    </r>
    <r>
      <rPr>
        <i/>
        <sz val="10"/>
        <rFont val="Times New Roman"/>
        <family val="1"/>
      </rPr>
      <t>Revenue</t>
    </r>
    <r>
      <rPr>
        <sz val="10"/>
        <rFont val="Times New Roman"/>
        <family val="1"/>
      </rPr>
      <t xml:space="preserve">, IC Int 13 </t>
    </r>
    <r>
      <rPr>
        <i/>
        <sz val="10"/>
        <rFont val="Times New Roman"/>
        <family val="1"/>
      </rPr>
      <t>Customer Loyalty Programmes</t>
    </r>
    <r>
      <rPr>
        <sz val="10"/>
        <rFont val="Times New Roman"/>
        <family val="1"/>
      </rPr>
      <t xml:space="preserve">, IC Int 15 </t>
    </r>
    <r>
      <rPr>
        <i/>
        <sz val="10"/>
        <rFont val="Times New Roman"/>
        <family val="1"/>
      </rPr>
      <t>Agreements for Construction of Real Estate</t>
    </r>
    <r>
      <rPr>
        <sz val="10"/>
        <rFont val="Times New Roman"/>
        <family val="1"/>
      </rPr>
      <t xml:space="preserve">, IC Int 18 </t>
    </r>
    <r>
      <rPr>
        <i/>
        <sz val="10"/>
        <rFont val="Times New Roman"/>
        <family val="1"/>
      </rPr>
      <t>Transfers of Assets from Customers</t>
    </r>
    <r>
      <rPr>
        <sz val="10"/>
        <rFont val="Times New Roman"/>
        <family val="1"/>
      </rPr>
      <t xml:space="preserve"> and IC Int 131 </t>
    </r>
    <r>
      <rPr>
        <i/>
        <sz val="10"/>
        <rFont val="Times New Roman"/>
        <family val="1"/>
      </rPr>
      <t>Revenue – Barter Transactions Involving Advertising Services</t>
    </r>
    <r>
      <rPr>
        <sz val="10"/>
        <rFont val="Times New Roman"/>
        <family val="1"/>
      </rPr>
      <t>. Upon adoption of MFRS 15, it is expected that the timing of revenue recognition might be different as compared with the current practices.</t>
    </r>
  </si>
  <si>
    <t>The adoption of MFRS 15 will result in a change in accounting policy. The Group is currently assessing the financial impact of adopting MFRS 15.</t>
  </si>
  <si>
    <r>
      <t xml:space="preserve">MFRS 15 </t>
    </r>
    <r>
      <rPr>
        <b/>
        <i/>
        <sz val="10"/>
        <rFont val="Times New Roman"/>
        <family val="1"/>
      </rPr>
      <t>Revenue From Contracts with Customers</t>
    </r>
  </si>
  <si>
    <t>The auditors’ report of the Group’s most recent annual audited financial statements for the financial year ended 31 December 2014</t>
  </si>
  <si>
    <t>There were no issuance, cancellation, repurchase, resale and repayment of debt and equity securities for the current quarter under review.</t>
  </si>
  <si>
    <t>Realised gain on foreign exchange</t>
  </si>
  <si>
    <t>The Group’s borrowings as at 31 March 2015 are as follows:</t>
  </si>
  <si>
    <t>Earnings Per Share</t>
  </si>
  <si>
    <t xml:space="preserve">Basic Earnings Per Share </t>
  </si>
  <si>
    <t xml:space="preserve">The basic earnings per share has been calculated based on the Group’s profit after taxation attributable to </t>
  </si>
  <si>
    <t>Profit After Taxation</t>
  </si>
  <si>
    <t>Basic Earnings Per Share (sen)</t>
  </si>
  <si>
    <t>There is no diluted earnings per share as the Company does not have any equity convertible financial instruments.</t>
  </si>
  <si>
    <t>Diluted Earnings Per Share</t>
  </si>
  <si>
    <t>Earnings per share (sen)</t>
  </si>
  <si>
    <t>Segmental Information (cont'd)</t>
  </si>
  <si>
    <t>Page 1/9</t>
  </si>
  <si>
    <t>Page 2/9</t>
  </si>
  <si>
    <t>Page 3/9</t>
  </si>
  <si>
    <t>Page 4/9</t>
  </si>
  <si>
    <t>Page 5/9</t>
  </si>
  <si>
    <t>Page 6/9</t>
  </si>
  <si>
    <t>Page 7/9</t>
  </si>
  <si>
    <t>Page 8/9</t>
  </si>
  <si>
    <t>Page 9/9</t>
  </si>
  <si>
    <t>As at 31-3-2015</t>
  </si>
  <si>
    <t>Net decrease in cash and cash equivalents</t>
  </si>
  <si>
    <t>.</t>
  </si>
  <si>
    <t>The Group normally sees lower demand from their customers in the first quarter of the financial year.</t>
  </si>
  <si>
    <t>The Group posted higher profit before taxation of RM0.160 million as compared to the preceding year's corresponding quarter profit before</t>
  </si>
  <si>
    <t>For the current quarter ended 31 March 2015, the Group's revenue has decreased from RM13.57 million to RM10.10 million, representing</t>
  </si>
  <si>
    <t>31-12-14</t>
  </si>
  <si>
    <t>During the current quarter under review, the Group reported total revenue of RM10.10 million, which is 51.65% lower than the</t>
  </si>
  <si>
    <t>our end customers which was affected by the global market situation.</t>
  </si>
  <si>
    <t>immediate preceding quarter of RM20.90 million. Sales has dropped dramatically due to the completion of Thailand Set Top Box project</t>
  </si>
  <si>
    <t>taxation of RM0.080 million which was mainly due to success in budgetary control and lower overhead and administration cost.</t>
  </si>
  <si>
    <t xml:space="preserve">In light of this momentum, the Group anticipate the performance  for year 2015 to be positive. </t>
  </si>
  <si>
    <t>million mainly due to the succesful budgetary control.</t>
  </si>
  <si>
    <t xml:space="preserve"> quarter and the Group also posted profit before taxation of RM0.160 million as as compared to the loss before taxation of RM0.034</t>
  </si>
  <si>
    <t>On the positive note, the sales for Printed Circuit Board (PCB) has increased 6.62% as compared to the immediate preceding</t>
  </si>
  <si>
    <t>plant in Thailand is scheduled to be ready for production in September 2015 which can cater for automotive industry for Thailand market.</t>
  </si>
  <si>
    <t xml:space="preserve">a reduction of 25.57% as compared to the preceding year corresponding quarter. This was mainly due to a drop in the sales demand of </t>
  </si>
  <si>
    <t xml:space="preserve">promoted by National Broadcasting and Telecommunication Commission (NTBC) Thailand. The revenue from this project accounted for  </t>
  </si>
  <si>
    <t xml:space="preserve">54.65% of the total sales in the immediate preceding quarter. </t>
  </si>
  <si>
    <t xml:space="preserve">The Group has improved its results in the year 2015 due to the successful development of business opportunities. In addition, the Group new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</si>
</sst>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1">
    <numFmt numFmtId="41" formatCode="_(* #,##0_);_(* \(#,##0\);_(* &quot;-&quot;_);_(@_)"/>
    <numFmt numFmtId="43" formatCode="_(* #,##0.00_);_(* \(#,##0.00\);_(* &quot;-&quot;??_);_(@_)"/>
    <numFmt numFmtId="164" formatCode="&quot;$&quot;#,##0_);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_(* #,##0.000000_);_(* \(#,##0.000000\);_(* &quot;-&quot;_);_(@_)"/>
    <numFmt numFmtId="170" formatCode="#,##0.0000;[Red]\-#,##0.0000"/>
    <numFmt numFmtId="171" formatCode="\t0.00"/>
    <numFmt numFmtId="172" formatCode="General_)"/>
    <numFmt numFmtId="173" formatCode="#,##0.0_);\(#,##0.0\)"/>
    <numFmt numFmtId="174" formatCode="0.000"/>
    <numFmt numFmtId="175" formatCode="_(* #,##0.0000_);_(* \(#,##0.0000\);_(* &quot;-&quot;??_);_(@_)"/>
    <numFmt numFmtId="176" formatCode="###0_);[Red]\(###0\)"/>
    <numFmt numFmtId="177" formatCode="\t#,##0.00"/>
    <numFmt numFmtId="178" formatCode="#,##0.00&quot;£&quot;_);[Red]\(#,##0.00&quot;£&quot;\)"/>
    <numFmt numFmtId="179" formatCode="###0.0_);[Red]\(###0.0\)"/>
    <numFmt numFmtId="180" formatCode="\t#,##0_);\(\t#,##0\)"/>
    <numFmt numFmtId="181" formatCode="_ * #,##0_)&quot;£&quot;_ ;_ * \(#,##0\)&quot;£&quot;_ ;_ * &quot;-&quot;_)&quot;£&quot;_ ;_ @_ "/>
    <numFmt numFmtId="182" formatCode="###0.00_);[Red]\(###0.00\)"/>
    <numFmt numFmtId="183" formatCode="_(&quot;ß&quot;* \t#,##0_);_(&quot;ß&quot;* \(\t#,##0\);_(&quot;ß&quot;* &quot;-&quot;_);_(@_)"/>
    <numFmt numFmtId="184" formatCode="0.0%;\(0.0%\)"/>
    <numFmt numFmtId="185" formatCode="&quot;L.&quot;\ #,##0;[Red]\-&quot;L.&quot;\ #,##0"/>
    <numFmt numFmtId="186" formatCode="_-* #,##0_-;\-* #,##0_-;_-* &quot;-&quot;_-;_-@_-"/>
    <numFmt numFmtId="187" formatCode="_(* #,##0.0_);_(* \(#,##0.0\);_(* &quot;-&quot;??_);_(@_)"/>
    <numFmt numFmtId="188" formatCode="d\-mmm\-yyyy"/>
    <numFmt numFmtId="189" formatCode="#,##0_);[Red]\(#,##0\);;@*-"/>
    <numFmt numFmtId="190" formatCode="_-* #,##0.00_-;\-* #,##0.00_-;_-* &quot;-&quot;??_-;_-@_-"/>
    <numFmt numFmtId="191" formatCode="&quot;L.&quot;\ #,##0.00;[Red]\-&quot;L.&quot;\ #,##0.00"/>
    <numFmt numFmtId="192" formatCode="_(* #,##0_);_(* \(#,##0\);_(* &quot;-&quot;??_);_(@_)"/>
    <numFmt numFmtId="193" formatCode="_ * #,##0.00_ ;_ * \-#,##0.00_ ;_ * &quot;-&quot;??_ ;_ @_ "/>
    <numFmt numFmtId="194" formatCode="_(* #,##0.0000_);_(* \(#,##0.0000\);_(* &quot;-&quot;_);_(@_)"/>
    <numFmt numFmtId="195" formatCode="#,##0;\(#,##0\)"/>
    <numFmt numFmtId="196" formatCode="[$MYR]\ #,##0.00"/>
    <numFmt numFmtId="197" formatCode="_-&quot;£&quot;* #,##0.00_-;\-&quot;£&quot;* #,##0.00_-;_-&quot;£&quot;* &quot;-&quot;??_-;_-@_-"/>
    <numFmt numFmtId="198" formatCode="&quot;$&quot;#,##0.00;\(&quot;$&quot;#,##0.00\)"/>
    <numFmt numFmtId="199" formatCode="0.0#"/>
    <numFmt numFmtId="200" formatCode="#,##0.00;\(#,##0.00\)"/>
    <numFmt numFmtId="201" formatCode="&quot;$&quot;#,##0;\(&quot;$&quot;#,##0\)"/>
    <numFmt numFmtId="202" formatCode="_-[$€]* #,##0.00_-;\-[$€]* #,##0.00_-;_-[$€]* \-??_-;_-@_-"/>
    <numFmt numFmtId="203" formatCode="#.00"/>
    <numFmt numFmtId="204" formatCode="&quot;$&quot;#,##0\ ;\(&quot;$&quot;#,##0\)"/>
    <numFmt numFmtId="205" formatCode="0.00000000%"/>
    <numFmt numFmtId="206" formatCode="0.0000000%"/>
    <numFmt numFmtId="207" formatCode="0.000000000%"/>
    <numFmt numFmtId="208" formatCode="#,##0\ &quot;F&quot;;[Red]\-#,##0\ &quot;F&quot;"/>
    <numFmt numFmtId="209" formatCode="#,##0.00\ &quot;F&quot;;[Red]\-#,##0.00\ &quot;F&quot;"/>
    <numFmt numFmtId="210" formatCode="0.00_)"/>
    <numFmt numFmtId="211" formatCode="General&quot;.&quot;"/>
    <numFmt numFmtId="212" formatCode="mm/dd/yyyy"/>
    <numFmt numFmtId="213" formatCode="#,##0.00000;[Red]\-#,##0.00000"/>
    <numFmt numFmtId="214" formatCode="d\ &quot;´&quot;&quot;´&quot;&quot;´&quot;\ \b\b"/>
    <numFmt numFmtId="215" formatCode="_(&quot;MYR&quot;* #,##0_);_(&quot;MYR&quot;* \(#,##0\);_(&quot;MYR&quot;* &quot;-&quot;_);_(@_)"/>
    <numFmt numFmtId="216" formatCode="&quot;$&quot;#,##0_);&quot;($&quot;#,##0\)"/>
    <numFmt numFmtId="217" formatCode="#,##0.00;[Red]\-#,##0.00"/>
    <numFmt numFmtId="218" formatCode="\+0,000"/>
    <numFmt numFmtId="219" formatCode="###0.000_);[Red]\(###0.000\)"/>
    <numFmt numFmtId="220" formatCode="d\ &quot;´&quot;&quot;´&quot;&quot;´&quot;&quot;´&quot;\ &quot;¾.È.&quot;\ \b\b\b\b"/>
    <numFmt numFmtId="221" formatCode="_ * #,##0_)_£_ ;_ * \(#,##0\)_£_ ;_ * &quot;-&quot;_)_£_ ;_ @_ "/>
    <numFmt numFmtId="222" formatCode="###0.0000_);[Red]\(###0.0000\)"/>
    <numFmt numFmtId="223" formatCode="&quot;Ç&quot;\ &quot;´&quot;&quot;´&quot;&quot;´&quot;&quot;´&quot;\ &quot;¤.È.&quot;\ &quot;¤&quot;&quot;¤&quot;&quot;¤&quot;&quot;¤&quot;"/>
    <numFmt numFmtId="224" formatCode="_ * #,##0.00_)&quot;£&quot;_ ;_ * \(#,##0.00\)&quot;£&quot;_ ;_ * &quot;-&quot;??_)&quot;£&quot;_ ;_ @_ "/>
    <numFmt numFmtId="225" formatCode="[Green]&quot;$&quot;#,##0\ ;[Green]&quot;($&quot;#,##0\)"/>
    <numFmt numFmtId="226" formatCode="[Green]&quot;$&quot;#,##0.00\ ;[Green]&quot;($&quot;#,##0.00\)"/>
    <numFmt numFmtId="227" formatCode="&quot;RM&quot;#,##0.00;[Red]\-&quot;RM&quot;#,##0.00"/>
    <numFmt numFmtId="228" formatCode="_-&quot;RM&quot;* #,##0.00_-;\-&quot;RM&quot;* #,##0.00_-;_-&quot;RM&quot;* &quot;-&quot;??_-;_-@_-"/>
    <numFmt numFmtId="229" formatCode="&quot;RM&quot;#,##0.00;\-&quot;RM&quot;#,##0.00"/>
    <numFmt numFmtId="230" formatCode="0.00_);\(0.00\)"/>
    <numFmt numFmtId="231" formatCode="0.0%"/>
    <numFmt numFmtId="232" formatCode="_(* #,##0.0_);_(* \(#,##0.0\);_(* &quot;-&quot;?_);_(@_)"/>
  </numFmts>
  <fonts count="162">
    <font>
      <sz val="10"/>
      <name val="Arial"/>
    </font>
    <font>
      <sz val="12"/>
      <name val="宋体"/>
    </font>
    <font>
      <sz val="10"/>
      <name val="Helv"/>
    </font>
    <font>
      <sz val="12"/>
      <name val="Courier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0"/>
      <name val="Palatino"/>
      <family val="1"/>
    </font>
    <font>
      <b/>
      <sz val="10"/>
      <name val="Palatino"/>
      <family val="1"/>
    </font>
    <font>
      <sz val="12"/>
      <name val="Helv"/>
    </font>
    <font>
      <sz val="12"/>
      <name val="Helv"/>
    </font>
    <font>
      <sz val="8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0"/>
      <name val="MS Sans Serif"/>
    </font>
    <font>
      <sz val="12"/>
      <name val="????"/>
    </font>
    <font>
      <sz val="10"/>
      <name val="MS Sans Serif"/>
    </font>
    <font>
      <sz val="12"/>
      <name val="????"/>
    </font>
    <font>
      <sz val="10"/>
      <name val="Helv"/>
    </font>
    <font>
      <b/>
      <sz val="11"/>
      <color indexed="52"/>
      <name val="Tahoma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name val="Helv"/>
    </font>
    <font>
      <sz val="8"/>
      <color indexed="10"/>
      <name val="Arial"/>
      <family val="2"/>
    </font>
    <font>
      <b/>
      <sz val="11"/>
      <color indexed="9"/>
      <name val="Tahoma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1"/>
      <name val="Times New Roman"/>
      <family val="1"/>
    </font>
    <font>
      <i/>
      <sz val="9"/>
      <name val="Arial"/>
      <family val="2"/>
    </font>
    <font>
      <sz val="10"/>
      <name val="MS Serif"/>
    </font>
    <font>
      <sz val="10"/>
      <name val="Courier New"/>
      <family val="3"/>
    </font>
    <font>
      <sz val="12"/>
      <name val="Tms Rmn"/>
    </font>
    <font>
      <sz val="10"/>
      <color indexed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6"/>
      <name val="MS Serif"/>
    </font>
    <font>
      <b/>
      <sz val="10"/>
      <name val="MS Sans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"/>
      <color indexed="16"/>
      <name val="Courier"/>
    </font>
    <font>
      <b/>
      <sz val="1"/>
      <color indexed="16"/>
      <name val="Courier"/>
    </font>
    <font>
      <i/>
      <sz val="1"/>
      <color indexed="16"/>
      <name val="Courier"/>
    </font>
    <font>
      <sz val="1"/>
      <color indexed="8"/>
      <name val="Courier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Tahoma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8"/>
      <name val="Arial"/>
      <family val="2"/>
    </font>
    <font>
      <b/>
      <sz val="8"/>
      <name val="MS Sans Serif"/>
    </font>
    <font>
      <u/>
      <sz val="10"/>
      <color indexed="12"/>
      <name val="Arial"/>
      <family val="2"/>
    </font>
    <font>
      <u/>
      <sz val="8.25"/>
      <color indexed="12"/>
      <name val="Calibri"/>
      <family val="2"/>
    </font>
    <font>
      <u/>
      <sz val="8.4"/>
      <color indexed="12"/>
      <name val="Arial"/>
      <family val="2"/>
    </font>
    <font>
      <u/>
      <sz val="11"/>
      <color indexed="12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Tahoma"/>
      <family val="2"/>
    </font>
    <font>
      <sz val="11"/>
      <color indexed="62"/>
      <name val="Calibri"/>
      <family val="2"/>
    </font>
    <font>
      <sz val="10"/>
      <color indexed="12"/>
      <name val="MS Sans Serif"/>
    </font>
    <font>
      <b/>
      <sz val="8"/>
      <name val="Arial"/>
      <family val="2"/>
    </font>
    <font>
      <sz val="10"/>
      <name val="AA Condensed"/>
    </font>
    <font>
      <b/>
      <sz val="14"/>
      <name val="Helv"/>
    </font>
    <font>
      <sz val="11"/>
      <color indexed="52"/>
      <name val="Tahoma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2"/>
      <color indexed="9"/>
      <name val="Helv"/>
    </font>
    <font>
      <b/>
      <sz val="11"/>
      <name val="Helv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color indexed="8"/>
      <name val="Arial"/>
      <family val="2"/>
    </font>
    <font>
      <sz val="8"/>
      <name val="Arial MT"/>
    </font>
    <font>
      <sz val="7"/>
      <name val="Small Fonts"/>
    </font>
    <font>
      <b/>
      <i/>
      <sz val="16"/>
      <name val="Helv"/>
    </font>
    <font>
      <sz val="9"/>
      <color indexed="8"/>
      <name val="Verdana"/>
      <family val="2"/>
    </font>
    <font>
      <sz val="9"/>
      <name val="Verdana"/>
      <family val="2"/>
    </font>
    <font>
      <sz val="12"/>
      <color indexed="8"/>
      <name val="Times New Roman"/>
      <family val="1"/>
    </font>
    <font>
      <sz val="12"/>
      <color indexed="8"/>
      <name val="楷体"/>
    </font>
    <font>
      <sz val="10"/>
      <color indexed="8"/>
      <name val="MS Sans Serif"/>
    </font>
    <font>
      <b/>
      <sz val="11"/>
      <color indexed="63"/>
      <name val="Tahoma"/>
      <family val="2"/>
    </font>
    <font>
      <b/>
      <sz val="11"/>
      <color indexed="63"/>
      <name val="Calibri"/>
      <family val="2"/>
    </font>
    <font>
      <sz val="10"/>
      <name val="Arial MT"/>
    </font>
    <font>
      <sz val="10"/>
      <name val="Arial MT"/>
    </font>
    <font>
      <sz val="10"/>
      <name val="Tms Rmn"/>
    </font>
    <font>
      <sz val="12"/>
      <color indexed="9"/>
      <name val="Arial"/>
      <family val="2"/>
    </font>
    <font>
      <b/>
      <sz val="9"/>
      <name val="Comic Sans MS"/>
      <family val="4"/>
    </font>
    <font>
      <sz val="8"/>
      <name val="Helv"/>
    </font>
    <font>
      <sz val="8"/>
      <name val="MS Sans Serif"/>
    </font>
    <font>
      <b/>
      <sz val="8"/>
      <color indexed="8"/>
      <name val="Helv"/>
    </font>
    <font>
      <b/>
      <sz val="18"/>
      <color indexed="56"/>
      <name val="Tahoma"/>
      <family val="2"/>
    </font>
    <font>
      <sz val="24"/>
      <color indexed="13"/>
      <name val="Helv"/>
    </font>
    <font>
      <b/>
      <sz val="18"/>
      <color indexed="56"/>
      <name val="Cambria"/>
      <family val="1"/>
    </font>
    <font>
      <b/>
      <sz val="18"/>
      <color indexed="62"/>
      <name val="Cambria"/>
      <family val="1"/>
    </font>
    <font>
      <b/>
      <sz val="10"/>
      <color indexed="9"/>
      <name val="Arial"/>
      <family val="2"/>
    </font>
    <font>
      <b/>
      <sz val="11"/>
      <color indexed="8"/>
      <name val="Tahoma"/>
      <family val="2"/>
    </font>
    <font>
      <b/>
      <sz val="11"/>
      <color indexed="8"/>
      <name val="Calibri"/>
      <family val="2"/>
    </font>
    <font>
      <b/>
      <sz val="8"/>
      <name val="Helv"/>
    </font>
    <font>
      <sz val="8"/>
      <color indexed="10"/>
      <name val="Arial Narrow"/>
      <family val="2"/>
    </font>
    <font>
      <sz val="11"/>
      <color indexed="10"/>
      <name val="Tahoma"/>
      <family val="2"/>
    </font>
    <font>
      <sz val="11"/>
      <name val="Univers"/>
      <family val="2"/>
    </font>
    <font>
      <sz val="14"/>
      <name val="Cordia New"/>
      <family val="2"/>
    </font>
    <font>
      <sz val="12"/>
      <name val="뼻뮝"/>
    </font>
    <font>
      <sz val="10"/>
      <name val="굴림체"/>
    </font>
    <font>
      <sz val="12"/>
      <name val="SWISS"/>
    </font>
    <font>
      <b/>
      <sz val="11"/>
      <name val="Times New Roman"/>
      <family val="1"/>
    </font>
    <font>
      <b/>
      <sz val="12"/>
      <name val="Times New Roman"/>
      <family val="1"/>
    </font>
    <font>
      <b/>
      <i/>
      <sz val="10"/>
      <name val="Arial"/>
      <family val="2"/>
    </font>
    <font>
      <b/>
      <sz val="16"/>
      <name val="Times New Roman"/>
      <family val="1"/>
    </font>
    <font>
      <b/>
      <sz val="16"/>
      <name val="Times New Roman Tur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Arial"/>
      <family val="2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12"/>
      <name val="Times New Roman"/>
      <family val="1"/>
    </font>
    <font>
      <b/>
      <sz val="11"/>
      <name val="Arial"/>
      <family val="2"/>
    </font>
    <font>
      <b/>
      <sz val="16"/>
      <name val="Verdana"/>
      <family val="2"/>
    </font>
    <font>
      <b/>
      <sz val="14"/>
      <name val="Times New Roman"/>
      <family val="1"/>
    </font>
    <font>
      <b/>
      <sz val="10"/>
      <color indexed="8"/>
      <name val="Times New Roman"/>
      <family val="1"/>
    </font>
    <font>
      <b/>
      <u/>
      <sz val="10"/>
      <name val="Times New Roman"/>
      <family val="1"/>
    </font>
    <font>
      <sz val="14"/>
      <color indexed="12"/>
      <name val="Accountant"/>
      <charset val="2"/>
    </font>
    <font>
      <sz val="8.75"/>
      <color indexed="63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0"/>
      <color indexed="8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name val="????"/>
      <charset val="136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i/>
      <sz val="16"/>
      <name val="Helv"/>
      <family val="2"/>
    </font>
    <font>
      <i/>
      <sz val="11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8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2"/>
      </top>
      <bottom style="double">
        <color indexed="1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36">
    <xf numFmtId="0" fontId="0" fillId="0" borderId="0"/>
    <xf numFmtId="0" fontId="1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3" fillId="0" borderId="0"/>
    <xf numFmtId="9" fontId="145" fillId="2" borderId="0"/>
    <xf numFmtId="9" fontId="145" fillId="2" borderId="0"/>
    <xf numFmtId="9" fontId="145" fillId="2" borderId="0"/>
    <xf numFmtId="9" fontId="145" fillId="2" borderId="0"/>
    <xf numFmtId="9" fontId="145" fillId="2" borderId="0"/>
    <xf numFmtId="9" fontId="145" fillId="2" borderId="0"/>
    <xf numFmtId="9" fontId="145" fillId="2" borderId="0"/>
    <xf numFmtId="9" fontId="145" fillId="2" borderId="0"/>
    <xf numFmtId="0" fontId="145" fillId="0" borderId="0"/>
    <xf numFmtId="0" fontId="4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4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167" fontId="145" fillId="0" borderId="0" applyFont="0" applyFill="0" applyBorder="0" applyAlignment="0" applyProtection="0"/>
    <xf numFmtId="168" fontId="145" fillId="0" borderId="0" applyFont="0" applyFill="0" applyBorder="0" applyAlignment="0" applyProtection="0"/>
    <xf numFmtId="0" fontId="4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5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0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6" borderId="0" applyNumberFormat="0" applyBorder="0" applyAlignment="0" applyProtection="0"/>
    <xf numFmtId="0" fontId="9" fillId="0" borderId="1">
      <alignment horizontal="center"/>
    </xf>
    <xf numFmtId="0" fontId="10" fillId="0" borderId="0"/>
    <xf numFmtId="0" fontId="10" fillId="0" borderId="2" applyFill="0">
      <alignment horizontal="center"/>
      <protection locked="0"/>
    </xf>
    <xf numFmtId="0" fontId="9" fillId="0" borderId="0" applyFill="0">
      <alignment horizontal="center"/>
      <protection locked="0"/>
    </xf>
    <xf numFmtId="0" fontId="9" fillId="19" borderId="0"/>
    <xf numFmtId="0" fontId="9" fillId="0" borderId="0">
      <protection locked="0"/>
    </xf>
    <xf numFmtId="0" fontId="9" fillId="0" borderId="0"/>
    <xf numFmtId="169" fontId="145" fillId="0" borderId="0"/>
    <xf numFmtId="0" fontId="145" fillId="0" borderId="0"/>
    <xf numFmtId="0" fontId="10" fillId="20" borderId="0">
      <alignment horizontal="right"/>
    </xf>
    <xf numFmtId="0" fontId="9" fillId="0" borderId="0"/>
    <xf numFmtId="0" fontId="11" fillId="0" borderId="3" applyBorder="0"/>
    <xf numFmtId="0" fontId="12" fillId="0" borderId="3" applyBorder="0"/>
    <xf numFmtId="0" fontId="12" fillId="0" borderId="3" applyBorder="0"/>
    <xf numFmtId="0" fontId="12" fillId="0" borderId="3" applyBorder="0"/>
    <xf numFmtId="0" fontId="12" fillId="0" borderId="3" applyBorder="0"/>
    <xf numFmtId="0" fontId="12" fillId="0" borderId="3" applyBorder="0"/>
    <xf numFmtId="0" fontId="12" fillId="0" borderId="3" applyBorder="0"/>
    <xf numFmtId="0" fontId="11" fillId="0" borderId="3" applyBorder="0"/>
    <xf numFmtId="0" fontId="7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7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7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3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5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41" fontId="13" fillId="0" borderId="0">
      <alignment horizontal="right"/>
    </xf>
    <xf numFmtId="43" fontId="13" fillId="0" borderId="0">
      <alignment horizontal="right"/>
    </xf>
    <xf numFmtId="0" fontId="14" fillId="0" borderId="0">
      <alignment horizontal="center" wrapText="1"/>
      <protection locked="0"/>
    </xf>
    <xf numFmtId="0" fontId="15" fillId="0" borderId="0"/>
    <xf numFmtId="0" fontId="145" fillId="26" borderId="0" applyNumberFormat="0" applyFont="0" applyAlignment="0"/>
    <xf numFmtId="0" fontId="16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1" fontId="13" fillId="0" borderId="0">
      <alignment horizontal="center"/>
    </xf>
    <xf numFmtId="164" fontId="18" fillId="0" borderId="4" applyAlignment="0" applyProtection="0"/>
    <xf numFmtId="170" fontId="19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21" fillId="0" borderId="0" applyFill="0" applyBorder="0" applyAlignment="0"/>
    <xf numFmtId="0" fontId="145" fillId="0" borderId="0" applyFill="0" applyBorder="0" applyAlignment="0"/>
    <xf numFmtId="170" fontId="21" fillId="0" borderId="0" applyFill="0" applyBorder="0" applyAlignment="0"/>
    <xf numFmtId="0" fontId="145" fillId="0" borderId="0" applyFill="0" applyBorder="0" applyAlignment="0"/>
    <xf numFmtId="0" fontId="145" fillId="0" borderId="0" applyFill="0" applyBorder="0" applyAlignment="0"/>
    <xf numFmtId="0" fontId="145" fillId="0" borderId="0" applyFill="0" applyBorder="0" applyAlignment="0"/>
    <xf numFmtId="0" fontId="145" fillId="0" borderId="0" applyFill="0" applyBorder="0" applyAlignment="0"/>
    <xf numFmtId="170" fontId="153" fillId="0" borderId="0" applyFill="0" applyBorder="0" applyAlignment="0"/>
    <xf numFmtId="0" fontId="145" fillId="0" borderId="0" applyFill="0" applyBorder="0" applyAlignment="0"/>
    <xf numFmtId="172" fontId="15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2" fontId="150" fillId="0" borderId="0" applyFill="0" applyBorder="0" applyAlignment="0"/>
    <xf numFmtId="173" fontId="22" fillId="0" borderId="0" applyFill="0" applyBorder="0" applyAlignment="0"/>
    <xf numFmtId="174" fontId="15" fillId="0" borderId="0" applyFill="0" applyBorder="0" applyAlignment="0"/>
    <xf numFmtId="175" fontId="2" fillId="0" borderId="0" applyFill="0" applyBorder="0" applyAlignment="0"/>
    <xf numFmtId="175" fontId="2" fillId="0" borderId="0" applyFill="0" applyBorder="0" applyAlignment="0"/>
    <xf numFmtId="175" fontId="2" fillId="0" borderId="0" applyFill="0" applyBorder="0" applyAlignment="0"/>
    <xf numFmtId="175" fontId="2" fillId="0" borderId="0" applyFill="0" applyBorder="0" applyAlignment="0"/>
    <xf numFmtId="175" fontId="2" fillId="0" borderId="0" applyFill="0" applyBorder="0" applyAlignment="0"/>
    <xf numFmtId="175" fontId="2" fillId="0" borderId="0" applyFill="0" applyBorder="0" applyAlignment="0"/>
    <xf numFmtId="174" fontId="150" fillId="0" borderId="0" applyFill="0" applyBorder="0" applyAlignment="0"/>
    <xf numFmtId="175" fontId="22" fillId="0" borderId="0" applyFill="0" applyBorder="0" applyAlignment="0"/>
    <xf numFmtId="176" fontId="19" fillId="0" borderId="0" applyFill="0" applyBorder="0" applyAlignment="0"/>
    <xf numFmtId="177" fontId="20" fillId="0" borderId="0" applyFill="0" applyBorder="0" applyAlignment="0"/>
    <xf numFmtId="176" fontId="19" fillId="0" borderId="0" applyFill="0" applyBorder="0" applyAlignment="0"/>
    <xf numFmtId="176" fontId="21" fillId="0" borderId="0" applyFill="0" applyBorder="0" applyAlignment="0"/>
    <xf numFmtId="178" fontId="145" fillId="0" borderId="0" applyFill="0" applyBorder="0" applyAlignment="0"/>
    <xf numFmtId="176" fontId="21" fillId="0" borderId="0" applyFill="0" applyBorder="0" applyAlignment="0"/>
    <xf numFmtId="178" fontId="145" fillId="0" borderId="0" applyFill="0" applyBorder="0" applyAlignment="0"/>
    <xf numFmtId="178" fontId="145" fillId="0" borderId="0" applyFill="0" applyBorder="0" applyAlignment="0"/>
    <xf numFmtId="178" fontId="145" fillId="0" borderId="0" applyFill="0" applyBorder="0" applyAlignment="0"/>
    <xf numFmtId="178" fontId="145" fillId="0" borderId="0" applyFill="0" applyBorder="0" applyAlignment="0"/>
    <xf numFmtId="176" fontId="153" fillId="0" borderId="0" applyFill="0" applyBorder="0" applyAlignment="0"/>
    <xf numFmtId="178" fontId="145" fillId="0" borderId="0" applyFill="0" applyBorder="0" applyAlignment="0"/>
    <xf numFmtId="179" fontId="19" fillId="0" borderId="0" applyFill="0" applyBorder="0" applyAlignment="0"/>
    <xf numFmtId="180" fontId="20" fillId="0" borderId="0" applyFill="0" applyBorder="0" applyAlignment="0"/>
    <xf numFmtId="179" fontId="19" fillId="0" borderId="0" applyFill="0" applyBorder="0" applyAlignment="0"/>
    <xf numFmtId="179" fontId="21" fillId="0" borderId="0" applyFill="0" applyBorder="0" applyAlignment="0"/>
    <xf numFmtId="181" fontId="145" fillId="0" borderId="0" applyFill="0" applyBorder="0" applyAlignment="0"/>
    <xf numFmtId="179" fontId="21" fillId="0" borderId="0" applyFill="0" applyBorder="0" applyAlignment="0"/>
    <xf numFmtId="181" fontId="145" fillId="0" borderId="0" applyFill="0" applyBorder="0" applyAlignment="0"/>
    <xf numFmtId="181" fontId="145" fillId="0" borderId="0" applyFill="0" applyBorder="0" applyAlignment="0"/>
    <xf numFmtId="181" fontId="145" fillId="0" borderId="0" applyFill="0" applyBorder="0" applyAlignment="0"/>
    <xf numFmtId="181" fontId="145" fillId="0" borderId="0" applyFill="0" applyBorder="0" applyAlignment="0"/>
    <xf numFmtId="179" fontId="153" fillId="0" borderId="0" applyFill="0" applyBorder="0" applyAlignment="0"/>
    <xf numFmtId="181" fontId="145" fillId="0" borderId="0" applyFill="0" applyBorder="0" applyAlignment="0"/>
    <xf numFmtId="170" fontId="19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70" fontId="153" fillId="0" borderId="0" applyFill="0" applyBorder="0" applyAlignment="0"/>
    <xf numFmtId="166" fontId="22" fillId="0" borderId="0" applyFill="0" applyBorder="0" applyAlignment="0"/>
    <xf numFmtId="182" fontId="19" fillId="0" borderId="0" applyFill="0" applyBorder="0" applyAlignment="0"/>
    <xf numFmtId="183" fontId="20" fillId="0" borderId="0" applyFill="0" applyBorder="0" applyAlignment="0"/>
    <xf numFmtId="182" fontId="19" fillId="0" borderId="0" applyFill="0" applyBorder="0" applyAlignment="0"/>
    <xf numFmtId="182" fontId="21" fillId="0" borderId="0" applyFill="0" applyBorder="0" applyAlignment="0"/>
    <xf numFmtId="184" fontId="2" fillId="0" borderId="0" applyFill="0" applyBorder="0" applyAlignment="0"/>
    <xf numFmtId="182" fontId="21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2" fontId="153" fillId="0" borderId="0" applyFill="0" applyBorder="0" applyAlignment="0"/>
    <xf numFmtId="184" fontId="22" fillId="0" borderId="0" applyFill="0" applyBorder="0" applyAlignment="0"/>
    <xf numFmtId="172" fontId="15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2" fontId="150" fillId="0" borderId="0" applyFill="0" applyBorder="0" applyAlignment="0"/>
    <xf numFmtId="173" fontId="22" fillId="0" borderId="0" applyFill="0" applyBorder="0" applyAlignment="0"/>
    <xf numFmtId="0" fontId="23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4" fillId="26" borderId="5" applyNumberFormat="0" applyAlignment="0" applyProtection="0"/>
    <xf numFmtId="0" fontId="25" fillId="27" borderId="5" applyNumberFormat="0" applyAlignment="0" applyProtection="0"/>
    <xf numFmtId="0" fontId="26" fillId="0" borderId="0"/>
    <xf numFmtId="1" fontId="27" fillId="28" borderId="0">
      <alignment horizontal="center"/>
    </xf>
    <xf numFmtId="0" fontId="28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0" fontId="29" fillId="29" borderId="6" applyNumberFormat="0" applyAlignment="0" applyProtection="0"/>
    <xf numFmtId="43" fontId="145" fillId="0" borderId="0" applyFont="0" applyFill="0" applyBorder="0" applyAlignment="0" applyProtection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185" fontId="145" fillId="0" borderId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186" fontId="145" fillId="0" borderId="0" applyFont="0" applyFill="0" applyBorder="0" applyAlignment="0" applyProtection="0"/>
    <xf numFmtId="187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41" fontId="145" fillId="0" borderId="0" applyFont="0" applyFill="0" applyBorder="0" applyAlignment="0" applyProtection="0"/>
    <xf numFmtId="170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0" fontId="145" fillId="0" borderId="0" applyFont="0" applyFill="0" applyBorder="0" applyAlignment="0" applyProtection="0"/>
    <xf numFmtId="170" fontId="145" fillId="0" borderId="0" applyFont="0" applyFill="0" applyBorder="0" applyAlignment="0" applyProtection="0"/>
    <xf numFmtId="166" fontId="145" fillId="0" borderId="0" applyFont="0" applyFill="0" applyBorder="0" applyAlignment="0" applyProtection="0"/>
    <xf numFmtId="170" fontId="145" fillId="0" borderId="0" applyFont="0" applyFill="0" applyBorder="0" applyAlignment="0" applyProtection="0"/>
    <xf numFmtId="166" fontId="145" fillId="0" borderId="0" applyFont="0" applyFill="0" applyBorder="0" applyAlignment="0" applyProtection="0"/>
    <xf numFmtId="166" fontId="145" fillId="0" borderId="0" applyFont="0" applyFill="0" applyBorder="0" applyAlignment="0" applyProtection="0"/>
    <xf numFmtId="166" fontId="145" fillId="0" borderId="0" applyFont="0" applyFill="0" applyBorder="0" applyAlignment="0" applyProtection="0"/>
    <xf numFmtId="166" fontId="145" fillId="0" borderId="0" applyFont="0" applyFill="0" applyBorder="0" applyAlignment="0" applyProtection="0"/>
    <xf numFmtId="170" fontId="153" fillId="0" borderId="0" applyFont="0" applyFill="0" applyBorder="0" applyAlignment="0" applyProtection="0"/>
    <xf numFmtId="188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89" fontId="145" fillId="0" borderId="0" applyFont="0" applyFill="0" applyBorder="0" applyAlignment="0" applyProtection="0"/>
    <xf numFmtId="188" fontId="145" fillId="0" borderId="0" applyFont="0" applyFill="0" applyBorder="0" applyAlignment="0" applyProtection="0"/>
    <xf numFmtId="188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88" fontId="145" fillId="0" borderId="0" applyFont="0" applyFill="0" applyBorder="0" applyAlignment="0" applyProtection="0"/>
    <xf numFmtId="188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190" fontId="145" fillId="0" borderId="0" applyFont="0" applyFill="0" applyBorder="0" applyAlignment="0" applyProtection="0"/>
    <xf numFmtId="190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1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190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190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0" fontId="145" fillId="0" borderId="0" applyFill="0" applyBorder="0" applyAlignment="0" applyProtection="0"/>
    <xf numFmtId="192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5" fillId="0" borderId="0" applyFont="0" applyFill="0" applyBorder="0" applyAlignment="0" applyProtection="0"/>
    <xf numFmtId="190" fontId="145" fillId="0" borderId="0" applyFont="0" applyFill="0" applyBorder="0" applyAlignment="0" applyProtection="0">
      <alignment vertical="center"/>
    </xf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>
      <alignment vertical="center"/>
    </xf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1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52" fillId="0" borderId="0" applyFont="0" applyFill="0" applyBorder="0" applyAlignment="0" applyProtection="0"/>
    <xf numFmtId="192" fontId="145" fillId="0" borderId="0" applyFont="0" applyFill="0" applyBorder="0" applyAlignment="0" applyProtection="0"/>
    <xf numFmtId="192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4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4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0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190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0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0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95" fontId="30" fillId="0" borderId="0"/>
    <xf numFmtId="3" fontId="145" fillId="0" borderId="0"/>
    <xf numFmtId="3" fontId="145" fillId="0" borderId="0"/>
    <xf numFmtId="3" fontId="145" fillId="0" borderId="0"/>
    <xf numFmtId="3" fontId="145" fillId="0" borderId="0"/>
    <xf numFmtId="3" fontId="145" fillId="0" borderId="0"/>
    <xf numFmtId="3" fontId="145" fillId="0" borderId="0"/>
    <xf numFmtId="3" fontId="145" fillId="0" borderId="0"/>
    <xf numFmtId="3" fontId="145" fillId="0" borderId="0"/>
    <xf numFmtId="3" fontId="145" fillId="0" borderId="0"/>
    <xf numFmtId="3" fontId="31" fillId="0" borderId="0"/>
    <xf numFmtId="3" fontId="145" fillId="0" borderId="0"/>
    <xf numFmtId="3" fontId="31" fillId="0" borderId="0"/>
    <xf numFmtId="3" fontId="31" fillId="0" borderId="0"/>
    <xf numFmtId="3" fontId="145" fillId="0" borderId="0"/>
    <xf numFmtId="3" fontId="145" fillId="0" borderId="0"/>
    <xf numFmtId="3" fontId="145" fillId="0" borderId="0"/>
    <xf numFmtId="3" fontId="145" fillId="0" borderId="0"/>
    <xf numFmtId="3" fontId="145" fillId="0" borderId="0"/>
    <xf numFmtId="3" fontId="145" fillId="0" borderId="0"/>
    <xf numFmtId="3" fontId="145" fillId="0" borderId="0"/>
    <xf numFmtId="3" fontId="31" fillId="0" borderId="0"/>
    <xf numFmtId="0" fontId="32" fillId="26" borderId="0" applyNumberFormat="0" applyFill="0" applyBorder="0" applyAlignment="0"/>
    <xf numFmtId="0" fontId="33" fillId="0" borderId="0" applyNumberFormat="0" applyAlignment="0"/>
    <xf numFmtId="0" fontId="34" fillId="0" borderId="0" applyNumberFormat="0" applyAlignment="0"/>
    <xf numFmtId="166" fontId="145" fillId="0" borderId="0" applyFont="0" applyFill="0" applyBorder="0" applyAlignment="0" applyProtection="0"/>
    <xf numFmtId="172" fontId="145" fillId="0" borderId="0" applyFont="0" applyFill="0" applyBorder="0" applyAlignment="0" applyProtection="0"/>
    <xf numFmtId="173" fontId="145" fillId="0" borderId="0" applyFont="0" applyFill="0" applyBorder="0" applyAlignment="0" applyProtection="0"/>
    <xf numFmtId="173" fontId="145" fillId="0" borderId="0" applyFont="0" applyFill="0" applyBorder="0" applyAlignment="0" applyProtection="0"/>
    <xf numFmtId="173" fontId="145" fillId="0" borderId="0" applyFont="0" applyFill="0" applyBorder="0" applyAlignment="0" applyProtection="0"/>
    <xf numFmtId="173" fontId="145" fillId="0" borderId="0" applyFont="0" applyFill="0" applyBorder="0" applyAlignment="0" applyProtection="0"/>
    <xf numFmtId="173" fontId="145" fillId="0" borderId="0" applyFont="0" applyFill="0" applyBorder="0" applyAlignment="0" applyProtection="0"/>
    <xf numFmtId="173" fontId="145" fillId="0" borderId="0" applyFont="0" applyFill="0" applyBorder="0" applyAlignment="0" applyProtection="0"/>
    <xf numFmtId="172" fontId="150" fillId="0" borderId="0" applyFont="0" applyFill="0" applyBorder="0" applyAlignment="0" applyProtection="0"/>
    <xf numFmtId="166" fontId="145" fillId="0" borderId="0" applyFont="0" applyFill="0" applyBorder="0" applyAlignment="0" applyProtection="0"/>
    <xf numFmtId="166" fontId="145" fillId="0" borderId="0" applyFont="0" applyFill="0" applyBorder="0" applyAlignment="0" applyProtection="0"/>
    <xf numFmtId="196" fontId="145" fillId="0" borderId="0" applyFont="0" applyFill="0" applyBorder="0" applyAlignment="0" applyProtection="0"/>
    <xf numFmtId="197" fontId="145" fillId="0" borderId="0" applyFont="0" applyFill="0" applyBorder="0" applyAlignment="0" applyProtection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65" fontId="145" fillId="0" borderId="0"/>
    <xf numFmtId="198" fontId="30" fillId="0" borderId="0"/>
    <xf numFmtId="199" fontId="145" fillId="26" borderId="0" applyFont="0" applyBorder="0"/>
    <xf numFmtId="0" fontId="35" fillId="0" borderId="0"/>
    <xf numFmtId="0" fontId="35" fillId="0" borderId="7"/>
    <xf numFmtId="37" fontId="36" fillId="0" borderId="8" applyAlignment="0">
      <protection locked="0"/>
    </xf>
    <xf numFmtId="10" fontId="36" fillId="0" borderId="8" applyAlignment="0">
      <protection locked="0"/>
    </xf>
    <xf numFmtId="37" fontId="36" fillId="0" borderId="8" applyAlignment="0">
      <protection locked="0"/>
    </xf>
    <xf numFmtId="0" fontId="145" fillId="0" borderId="0" applyNumberFormat="0" applyFill="0" applyBorder="0" applyProtection="0">
      <alignment horizontal="left"/>
    </xf>
    <xf numFmtId="0" fontId="145" fillId="0" borderId="0" applyNumberFormat="0" applyFill="0" applyBorder="0" applyAlignment="0" applyProtection="0"/>
    <xf numFmtId="0" fontId="37" fillId="0" borderId="0" applyProtection="0"/>
    <xf numFmtId="0" fontId="37" fillId="0" borderId="0" applyProtection="0"/>
    <xf numFmtId="0" fontId="37" fillId="0" borderId="0" applyProtection="0"/>
    <xf numFmtId="0" fontId="37" fillId="0" borderId="0" applyProtection="0"/>
    <xf numFmtId="0" fontId="37" fillId="0" borderId="0" applyProtection="0"/>
    <xf numFmtId="0" fontId="37" fillId="0" borderId="0" applyProtection="0"/>
    <xf numFmtId="0" fontId="37" fillId="0" borderId="0" applyProtection="0"/>
    <xf numFmtId="15" fontId="20" fillId="0" borderId="0"/>
    <xf numFmtId="14" fontId="38" fillId="0" borderId="0" applyFill="0" applyBorder="0" applyAlignment="0"/>
    <xf numFmtId="14" fontId="154" fillId="0" borderId="0" applyFill="0" applyBorder="0" applyAlignment="0"/>
    <xf numFmtId="200" fontId="39" fillId="0" borderId="0">
      <protection locked="0"/>
    </xf>
    <xf numFmtId="38" fontId="20" fillId="0" borderId="9">
      <alignment vertical="center"/>
    </xf>
    <xf numFmtId="38" fontId="20" fillId="0" borderId="9">
      <alignment vertical="center"/>
    </xf>
    <xf numFmtId="38" fontId="20" fillId="0" borderId="9">
      <alignment vertical="center"/>
    </xf>
    <xf numFmtId="38" fontId="155" fillId="0" borderId="9">
      <alignment vertical="center"/>
    </xf>
    <xf numFmtId="38" fontId="20" fillId="0" borderId="9">
      <alignment vertical="center"/>
    </xf>
    <xf numFmtId="201" fontId="30" fillId="0" borderId="0"/>
    <xf numFmtId="0" fontId="35" fillId="0" borderId="0" applyNumberFormat="0" applyFill="0" applyBorder="0" applyAlignment="0" applyProtection="0"/>
    <xf numFmtId="170" fontId="19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70" fontId="153" fillId="0" borderId="0" applyFill="0" applyBorder="0" applyAlignment="0"/>
    <xf numFmtId="166" fontId="22" fillId="0" borderId="0" applyFill="0" applyBorder="0" applyAlignment="0"/>
    <xf numFmtId="172" fontId="15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2" fontId="150" fillId="0" borderId="0" applyFill="0" applyBorder="0" applyAlignment="0"/>
    <xf numFmtId="173" fontId="22" fillId="0" borderId="0" applyFill="0" applyBorder="0" applyAlignment="0"/>
    <xf numFmtId="170" fontId="19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70" fontId="153" fillId="0" borderId="0" applyFill="0" applyBorder="0" applyAlignment="0"/>
    <xf numFmtId="166" fontId="22" fillId="0" borderId="0" applyFill="0" applyBorder="0" applyAlignment="0"/>
    <xf numFmtId="182" fontId="19" fillId="0" borderId="0" applyFill="0" applyBorder="0" applyAlignment="0"/>
    <xf numFmtId="183" fontId="20" fillId="0" borderId="0" applyFill="0" applyBorder="0" applyAlignment="0"/>
    <xf numFmtId="182" fontId="19" fillId="0" borderId="0" applyFill="0" applyBorder="0" applyAlignment="0"/>
    <xf numFmtId="182" fontId="21" fillId="0" borderId="0" applyFill="0" applyBorder="0" applyAlignment="0"/>
    <xf numFmtId="184" fontId="2" fillId="0" borderId="0" applyFill="0" applyBorder="0" applyAlignment="0"/>
    <xf numFmtId="182" fontId="21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2" fontId="153" fillId="0" borderId="0" applyFill="0" applyBorder="0" applyAlignment="0"/>
    <xf numFmtId="184" fontId="22" fillId="0" borderId="0" applyFill="0" applyBorder="0" applyAlignment="0"/>
    <xf numFmtId="172" fontId="15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2" fontId="150" fillId="0" borderId="0" applyFill="0" applyBorder="0" applyAlignment="0"/>
    <xf numFmtId="173" fontId="22" fillId="0" borderId="0" applyFill="0" applyBorder="0" applyAlignment="0"/>
    <xf numFmtId="0" fontId="40" fillId="0" borderId="0" applyNumberFormat="0" applyAlignment="0"/>
    <xf numFmtId="202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6" fillId="0" borderId="0">
      <protection locked="0"/>
    </xf>
    <xf numFmtId="203" fontId="47" fillId="0" borderId="0">
      <protection locked="0"/>
    </xf>
    <xf numFmtId="2" fontId="37" fillId="0" borderId="0" applyProtection="0"/>
    <xf numFmtId="2" fontId="37" fillId="0" borderId="0" applyProtection="0"/>
    <xf numFmtId="2" fontId="37" fillId="0" borderId="0" applyProtection="0"/>
    <xf numFmtId="2" fontId="37" fillId="0" borderId="0" applyProtection="0"/>
    <xf numFmtId="2" fontId="37" fillId="0" borderId="0" applyProtection="0"/>
    <xf numFmtId="2" fontId="37" fillId="0" borderId="0" applyProtection="0"/>
    <xf numFmtId="2" fontId="37" fillId="0" borderId="0" applyProtection="0"/>
    <xf numFmtId="2" fontId="37" fillId="0" borderId="0" applyProtection="0"/>
    <xf numFmtId="0" fontId="48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10" borderId="0" applyNumberFormat="0" applyBorder="0" applyAlignment="0" applyProtection="0"/>
    <xf numFmtId="0" fontId="13" fillId="26" borderId="0" applyNumberFormat="0" applyBorder="0" applyAlignment="0" applyProtection="0"/>
    <xf numFmtId="38" fontId="156" fillId="26" borderId="0" applyNumberFormat="0" applyBorder="0" applyAlignment="0" applyProtection="0"/>
    <xf numFmtId="0" fontId="50" fillId="0" borderId="0">
      <alignment horizontal="left"/>
    </xf>
    <xf numFmtId="0" fontId="51" fillId="0" borderId="10" applyNumberFormat="0" applyAlignment="0" applyProtection="0">
      <alignment horizontal="left" vertical="center"/>
    </xf>
    <xf numFmtId="0" fontId="151" fillId="0" borderId="10" applyNumberFormat="0" applyAlignment="0" applyProtection="0">
      <alignment horizontal="left" vertical="center"/>
    </xf>
    <xf numFmtId="0" fontId="51" fillId="0" borderId="11">
      <alignment horizontal="left" vertical="center"/>
    </xf>
    <xf numFmtId="0" fontId="151" fillId="0" borderId="11">
      <alignment horizontal="left" vertical="center"/>
    </xf>
    <xf numFmtId="0" fontId="145" fillId="30" borderId="1" applyNumberFormat="0" applyFont="0" applyAlignment="0">
      <alignment horizontal="left" vertical="center"/>
    </xf>
    <xf numFmtId="0" fontId="52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5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6" fillId="0" borderId="14" applyNumberFormat="0" applyFill="0" applyAlignment="0" applyProtection="0"/>
    <xf numFmtId="0" fontId="57" fillId="0" borderId="15" applyNumberFormat="0" applyFill="0" applyAlignment="0" applyProtection="0"/>
    <xf numFmtId="0" fontId="58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60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51" fillId="0" borderId="0" applyProtection="0"/>
    <xf numFmtId="0" fontId="62" fillId="0" borderId="18">
      <alignment horizontal="center"/>
    </xf>
    <xf numFmtId="0" fontId="62" fillId="0" borderId="0">
      <alignment horizontal="center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9" borderId="5" applyNumberFormat="0" applyAlignment="0" applyProtection="0"/>
    <xf numFmtId="0" fontId="13" fillId="7" borderId="1" applyNumberFormat="0" applyBorder="0" applyAlignment="0" applyProtection="0"/>
    <xf numFmtId="10" fontId="156" fillId="7" borderId="1" applyNumberFormat="0" applyBorder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9" borderId="5" applyNumberFormat="0" applyAlignment="0" applyProtection="0"/>
    <xf numFmtId="0" fontId="69" fillId="12" borderId="5" applyNumberFormat="0" applyAlignment="0" applyProtection="0"/>
    <xf numFmtId="173" fontId="12" fillId="31" borderId="0"/>
    <xf numFmtId="10" fontId="70" fillId="0" borderId="0">
      <protection locked="0"/>
    </xf>
    <xf numFmtId="15" fontId="70" fillId="0" borderId="0">
      <protection locked="0"/>
    </xf>
    <xf numFmtId="2" fontId="70" fillId="0" borderId="19">
      <protection locked="0"/>
    </xf>
    <xf numFmtId="37" fontId="71" fillId="26" borderId="0"/>
    <xf numFmtId="37" fontId="51" fillId="26" borderId="0"/>
    <xf numFmtId="0" fontId="70" fillId="0" borderId="0">
      <protection locked="0"/>
    </xf>
    <xf numFmtId="204" fontId="72" fillId="0" borderId="0">
      <alignment horizontal="center"/>
    </xf>
    <xf numFmtId="0" fontId="73" fillId="32" borderId="7"/>
    <xf numFmtId="170" fontId="19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70" fontId="153" fillId="0" borderId="0" applyFill="0" applyBorder="0" applyAlignment="0"/>
    <xf numFmtId="166" fontId="22" fillId="0" borderId="0" applyFill="0" applyBorder="0" applyAlignment="0"/>
    <xf numFmtId="172" fontId="15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2" fontId="150" fillId="0" borderId="0" applyFill="0" applyBorder="0" applyAlignment="0"/>
    <xf numFmtId="173" fontId="22" fillId="0" borderId="0" applyFill="0" applyBorder="0" applyAlignment="0"/>
    <xf numFmtId="170" fontId="19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70" fontId="153" fillId="0" borderId="0" applyFill="0" applyBorder="0" applyAlignment="0"/>
    <xf numFmtId="166" fontId="22" fillId="0" borderId="0" applyFill="0" applyBorder="0" applyAlignment="0"/>
    <xf numFmtId="182" fontId="19" fillId="0" borderId="0" applyFill="0" applyBorder="0" applyAlignment="0"/>
    <xf numFmtId="183" fontId="20" fillId="0" borderId="0" applyFill="0" applyBorder="0" applyAlignment="0"/>
    <xf numFmtId="182" fontId="19" fillId="0" borderId="0" applyFill="0" applyBorder="0" applyAlignment="0"/>
    <xf numFmtId="182" fontId="21" fillId="0" borderId="0" applyFill="0" applyBorder="0" applyAlignment="0"/>
    <xf numFmtId="184" fontId="2" fillId="0" borderId="0" applyFill="0" applyBorder="0" applyAlignment="0"/>
    <xf numFmtId="182" fontId="21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2" fontId="153" fillId="0" borderId="0" applyFill="0" applyBorder="0" applyAlignment="0"/>
    <xf numFmtId="184" fontId="22" fillId="0" borderId="0" applyFill="0" applyBorder="0" applyAlignment="0"/>
    <xf numFmtId="172" fontId="15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2" fontId="150" fillId="0" borderId="0" applyFill="0" applyBorder="0" applyAlignment="0"/>
    <xf numFmtId="173" fontId="22" fillId="0" borderId="0" applyFill="0" applyBorder="0" applyAlignment="0"/>
    <xf numFmtId="0" fontId="74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6" fillId="0" borderId="21" applyNumberFormat="0" applyFill="0" applyAlignment="0" applyProtection="0"/>
    <xf numFmtId="173" fontId="77" fillId="33" borderId="0"/>
    <xf numFmtId="205" fontId="145" fillId="0" borderId="0" applyFill="0" applyBorder="0" applyAlignment="0" applyProtection="0"/>
    <xf numFmtId="200" fontId="145" fillId="0" borderId="0" applyFill="0" applyBorder="0" applyAlignment="0" applyProtection="0"/>
    <xf numFmtId="38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0" fontId="78" fillId="0" borderId="2"/>
    <xf numFmtId="206" fontId="145" fillId="0" borderId="0" applyFill="0" applyBorder="0" applyAlignment="0" applyProtection="0"/>
    <xf numFmtId="207" fontId="145" fillId="0" borderId="0" applyFill="0" applyBorder="0" applyAlignment="0" applyProtection="0"/>
    <xf numFmtId="208" fontId="145" fillId="0" borderId="0" applyFont="0" applyFill="0" applyBorder="0" applyAlignment="0" applyProtection="0"/>
    <xf numFmtId="209" fontId="145" fillId="0" borderId="0" applyFont="0" applyFill="0" applyBorder="0" applyAlignment="0" applyProtection="0"/>
    <xf numFmtId="0" fontId="79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81" fillId="12" borderId="0" applyNumberFormat="0" applyBorder="0" applyAlignment="0" applyProtection="0"/>
    <xf numFmtId="0" fontId="82" fillId="0" borderId="0" applyNumberFormat="0" applyBorder="0" applyAlignment="0">
      <alignment horizontal="left"/>
    </xf>
    <xf numFmtId="0" fontId="30" fillId="0" borderId="0"/>
    <xf numFmtId="0" fontId="83" fillId="34" borderId="0">
      <alignment horizontal="center"/>
    </xf>
    <xf numFmtId="37" fontId="84" fillId="0" borderId="0"/>
    <xf numFmtId="0" fontId="83" fillId="35" borderId="0">
      <alignment horizontal="center"/>
    </xf>
    <xf numFmtId="0" fontId="145" fillId="0" borderId="0" applyNumberFormat="0" applyFont="0" applyFill="0" applyBorder="0" applyAlignment="0" applyProtection="0">
      <alignment horizontal="center"/>
      <protection locked="0"/>
    </xf>
    <xf numFmtId="0" fontId="145" fillId="0" borderId="0" applyNumberFormat="0" applyFont="0" applyFill="0" applyBorder="0" applyAlignment="0" applyProtection="0">
      <alignment horizontal="center"/>
      <protection locked="0"/>
    </xf>
    <xf numFmtId="0" fontId="145" fillId="0" borderId="0" applyNumberFormat="0" applyFont="0" applyFill="0" applyBorder="0" applyAlignment="0" applyProtection="0">
      <alignment horizontal="center"/>
      <protection locked="0"/>
    </xf>
    <xf numFmtId="0" fontId="145" fillId="0" borderId="0" applyNumberFormat="0" applyFont="0" applyFill="0" applyBorder="0" applyAlignment="0" applyProtection="0">
      <alignment horizontal="center"/>
      <protection locked="0"/>
    </xf>
    <xf numFmtId="0" fontId="145" fillId="0" borderId="0" applyNumberFormat="0" applyFont="0" applyFill="0" applyBorder="0" applyAlignment="0" applyProtection="0">
      <alignment horizontal="center"/>
      <protection locked="0"/>
    </xf>
    <xf numFmtId="0" fontId="145" fillId="0" borderId="0" applyNumberFormat="0" applyFont="0" applyFill="0" applyBorder="0" applyAlignment="0" applyProtection="0">
      <alignment horizontal="center"/>
      <protection locked="0"/>
    </xf>
    <xf numFmtId="0" fontId="145" fillId="0" borderId="0" applyNumberFormat="0" applyFont="0" applyFill="0" applyBorder="0" applyAlignment="0" applyProtection="0">
      <alignment horizontal="center"/>
      <protection locked="0"/>
    </xf>
    <xf numFmtId="210" fontId="85" fillId="0" borderId="0"/>
    <xf numFmtId="210" fontId="85" fillId="0" borderId="0"/>
    <xf numFmtId="191" fontId="145" fillId="0" borderId="0"/>
    <xf numFmtId="210" fontId="85" fillId="0" borderId="0"/>
    <xf numFmtId="191" fontId="145" fillId="0" borderId="0"/>
    <xf numFmtId="210" fontId="85" fillId="0" borderId="0"/>
    <xf numFmtId="191" fontId="145" fillId="0" borderId="0"/>
    <xf numFmtId="210" fontId="85" fillId="0" borderId="0"/>
    <xf numFmtId="191" fontId="145" fillId="0" borderId="0"/>
    <xf numFmtId="210" fontId="85" fillId="0" borderId="0"/>
    <xf numFmtId="191" fontId="145" fillId="0" borderId="0"/>
    <xf numFmtId="210" fontId="85" fillId="0" borderId="0"/>
    <xf numFmtId="191" fontId="145" fillId="0" borderId="0"/>
    <xf numFmtId="191" fontId="145" fillId="0" borderId="0"/>
    <xf numFmtId="191" fontId="145" fillId="0" borderId="0"/>
    <xf numFmtId="191" fontId="145" fillId="0" borderId="0"/>
    <xf numFmtId="210" fontId="157" fillId="0" borderId="0"/>
    <xf numFmtId="191" fontId="145" fillId="0" borderId="0"/>
    <xf numFmtId="191" fontId="145" fillId="0" borderId="0"/>
    <xf numFmtId="191" fontId="145" fillId="0" borderId="0"/>
    <xf numFmtId="191" fontId="145" fillId="0" borderId="0"/>
    <xf numFmtId="191" fontId="145" fillId="0" borderId="0"/>
    <xf numFmtId="191" fontId="145" fillId="0" borderId="0"/>
    <xf numFmtId="191" fontId="145" fillId="0" borderId="0"/>
    <xf numFmtId="191" fontId="145" fillId="0" borderId="0"/>
    <xf numFmtId="191" fontId="145" fillId="0" borderId="0"/>
    <xf numFmtId="0" fontId="86" fillId="0" borderId="0"/>
    <xf numFmtId="0" fontId="145" fillId="0" borderId="0"/>
    <xf numFmtId="0" fontId="145" fillId="0" borderId="0"/>
    <xf numFmtId="0" fontId="6" fillId="0" borderId="0"/>
    <xf numFmtId="0" fontId="145" fillId="0" borderId="0"/>
    <xf numFmtId="0" fontId="86" fillId="0" borderId="0"/>
    <xf numFmtId="0" fontId="145" fillId="0" borderId="0"/>
    <xf numFmtId="0" fontId="145" fillId="0" borderId="0"/>
    <xf numFmtId="0" fontId="6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45" fillId="0" borderId="0"/>
    <xf numFmtId="0" fontId="6" fillId="0" borderId="0"/>
    <xf numFmtId="0" fontId="86" fillId="0" borderId="0"/>
    <xf numFmtId="0" fontId="20" fillId="0" borderId="0"/>
    <xf numFmtId="0" fontId="1" fillId="0" borderId="0"/>
    <xf numFmtId="0" fontId="6" fillId="0" borderId="0"/>
    <xf numFmtId="0" fontId="86" fillId="0" borderId="0"/>
    <xf numFmtId="0" fontId="20" fillId="0" borderId="0"/>
    <xf numFmtId="0" fontId="1" fillId="0" borderId="0"/>
    <xf numFmtId="0" fontId="6" fillId="0" borderId="0"/>
    <xf numFmtId="0" fontId="145" fillId="0" borderId="0"/>
    <xf numFmtId="0" fontId="145" fillId="0" borderId="0"/>
    <xf numFmtId="0" fontId="6" fillId="0" borderId="0"/>
    <xf numFmtId="0" fontId="1" fillId="0" borderId="0"/>
    <xf numFmtId="0" fontId="6" fillId="0" borderId="0"/>
    <xf numFmtId="0" fontId="145" fillId="0" borderId="0"/>
    <xf numFmtId="0" fontId="145" fillId="0" borderId="0"/>
    <xf numFmtId="0" fontId="20" fillId="0" borderId="0"/>
    <xf numFmtId="0" fontId="1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20" fillId="0" borderId="0"/>
    <xf numFmtId="0" fontId="6" fillId="0" borderId="0"/>
    <xf numFmtId="0" fontId="87" fillId="0" borderId="0"/>
    <xf numFmtId="0" fontId="88" fillId="0" borderId="0"/>
    <xf numFmtId="0" fontId="6" fillId="0" borderId="0"/>
    <xf numFmtId="0" fontId="5" fillId="0" borderId="0"/>
    <xf numFmtId="0" fontId="5" fillId="0" borderId="0"/>
    <xf numFmtId="0" fontId="14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4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45" fillId="0" borderId="0"/>
    <xf numFmtId="0" fontId="4" fillId="0" borderId="0"/>
    <xf numFmtId="0" fontId="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5" fillId="0" borderId="0"/>
    <xf numFmtId="0" fontId="5" fillId="0" borderId="0"/>
    <xf numFmtId="0" fontId="145" fillId="0" borderId="0"/>
    <xf numFmtId="0" fontId="5" fillId="0" borderId="0"/>
    <xf numFmtId="0" fontId="5" fillId="0" borderId="0"/>
    <xf numFmtId="0" fontId="145" fillId="0" borderId="0"/>
    <xf numFmtId="0" fontId="145" fillId="0" borderId="0"/>
    <xf numFmtId="0" fontId="87" fillId="0" borderId="0"/>
    <xf numFmtId="0" fontId="145" fillId="0" borderId="0"/>
    <xf numFmtId="0" fontId="145" fillId="0" borderId="0"/>
    <xf numFmtId="0" fontId="20" fillId="0" borderId="0"/>
    <xf numFmtId="0" fontId="6" fillId="0" borderId="0"/>
    <xf numFmtId="0" fontId="145" fillId="0" borderId="0"/>
    <xf numFmtId="0" fontId="5" fillId="0" borderId="0"/>
    <xf numFmtId="0" fontId="20" fillId="0" borderId="0"/>
    <xf numFmtId="0" fontId="145" fillId="0" borderId="0"/>
    <xf numFmtId="0" fontId="6" fillId="0" borderId="0"/>
    <xf numFmtId="0" fontId="6" fillId="0" borderId="0"/>
    <xf numFmtId="0" fontId="148" fillId="0" borderId="0"/>
    <xf numFmtId="0" fontId="86" fillId="0" borderId="0"/>
    <xf numFmtId="0" fontId="5" fillId="0" borderId="0"/>
    <xf numFmtId="0" fontId="145" fillId="0" borderId="0"/>
    <xf numFmtId="0" fontId="145" fillId="0" borderId="0"/>
    <xf numFmtId="0" fontId="5" fillId="0" borderId="0"/>
    <xf numFmtId="0" fontId="145" fillId="0" borderId="0"/>
    <xf numFmtId="0" fontId="5" fillId="0" borderId="0"/>
    <xf numFmtId="0" fontId="5" fillId="0" borderId="0"/>
    <xf numFmtId="0" fontId="86" fillId="0" borderId="0"/>
    <xf numFmtId="0" fontId="20" fillId="0" borderId="0"/>
    <xf numFmtId="0" fontId="87" fillId="0" borderId="0"/>
    <xf numFmtId="0" fontId="5" fillId="0" borderId="0"/>
    <xf numFmtId="0" fontId="145" fillId="0" borderId="0"/>
    <xf numFmtId="0" fontId="145" fillId="0" borderId="0"/>
    <xf numFmtId="0" fontId="5" fillId="0" borderId="0"/>
    <xf numFmtId="0" fontId="145" fillId="0" borderId="0"/>
    <xf numFmtId="0" fontId="5" fillId="0" borderId="0"/>
    <xf numFmtId="0" fontId="5" fillId="0" borderId="0"/>
    <xf numFmtId="0" fontId="145" fillId="0" borderId="0">
      <alignment horizontal="left"/>
    </xf>
    <xf numFmtId="0" fontId="4" fillId="0" borderId="0"/>
    <xf numFmtId="0" fontId="4" fillId="0" borderId="0"/>
    <xf numFmtId="0" fontId="87" fillId="0" borderId="0"/>
    <xf numFmtId="0" fontId="14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4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4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4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45" fillId="0" borderId="0"/>
    <xf numFmtId="0" fontId="4" fillId="0" borderId="0"/>
    <xf numFmtId="0" fontId="4" fillId="0" borderId="0"/>
    <xf numFmtId="0" fontId="145" fillId="0" borderId="0"/>
    <xf numFmtId="0" fontId="20" fillId="0" borderId="0"/>
    <xf numFmtId="0" fontId="20" fillId="0" borderId="0"/>
    <xf numFmtId="0" fontId="20" fillId="0" borderId="0"/>
    <xf numFmtId="0" fontId="88" fillId="0" borderId="0"/>
    <xf numFmtId="0" fontId="1" fillId="0" borderId="0"/>
    <xf numFmtId="0" fontId="6" fillId="0" borderId="0"/>
    <xf numFmtId="0" fontId="20" fillId="0" borderId="0"/>
    <xf numFmtId="0" fontId="6" fillId="0" borderId="0"/>
    <xf numFmtId="186" fontId="14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20" fillId="0" borderId="0"/>
    <xf numFmtId="0" fontId="6" fillId="0" borderId="0"/>
    <xf numFmtId="0" fontId="6" fillId="0" borderId="0"/>
    <xf numFmtId="0" fontId="20" fillId="0" borderId="0"/>
    <xf numFmtId="0" fontId="88" fillId="0" borderId="0"/>
    <xf numFmtId="0" fontId="20" fillId="0" borderId="0"/>
    <xf numFmtId="0" fontId="88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161" fillId="0" borderId="0"/>
    <xf numFmtId="0" fontId="145" fillId="0" borderId="0"/>
    <xf numFmtId="0" fontId="145" fillId="0" borderId="0"/>
    <xf numFmtId="0" fontId="4" fillId="0" borderId="0"/>
    <xf numFmtId="0" fontId="14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45" fillId="0" borderId="0"/>
    <xf numFmtId="0" fontId="4" fillId="0" borderId="0"/>
    <xf numFmtId="0" fontId="86" fillId="0" borderId="0"/>
    <xf numFmtId="0" fontId="4" fillId="0" borderId="0"/>
    <xf numFmtId="0" fontId="145" fillId="0" borderId="0"/>
    <xf numFmtId="0" fontId="20" fillId="0" borderId="0"/>
    <xf numFmtId="0" fontId="6" fillId="0" borderId="0"/>
    <xf numFmtId="0" fontId="20" fillId="0" borderId="0"/>
    <xf numFmtId="0" fontId="30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45" fillId="0" borderId="0"/>
    <xf numFmtId="0" fontId="89" fillId="0" borderId="0"/>
    <xf numFmtId="0" fontId="145" fillId="0" borderId="0"/>
    <xf numFmtId="0" fontId="145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5" fillId="0" borderId="0"/>
    <xf numFmtId="0" fontId="5" fillId="0" borderId="0"/>
    <xf numFmtId="0" fontId="4" fillId="0" borderId="0"/>
    <xf numFmtId="0" fontId="161" fillId="0" borderId="0"/>
    <xf numFmtId="0" fontId="20" fillId="0" borderId="0"/>
    <xf numFmtId="0" fontId="4" fillId="0" borderId="0"/>
    <xf numFmtId="0" fontId="4" fillId="0" borderId="0"/>
    <xf numFmtId="0" fontId="20" fillId="0" borderId="0"/>
    <xf numFmtId="0" fontId="38" fillId="0" borderId="0">
      <alignment vertical="top"/>
    </xf>
    <xf numFmtId="0" fontId="37" fillId="0" borderId="0"/>
    <xf numFmtId="0" fontId="1" fillId="0" borderId="0"/>
    <xf numFmtId="0" fontId="20" fillId="0" borderId="0"/>
    <xf numFmtId="0" fontId="145" fillId="0" borderId="0"/>
    <xf numFmtId="0" fontId="1" fillId="0" borderId="0"/>
    <xf numFmtId="0" fontId="4" fillId="0" borderId="0"/>
    <xf numFmtId="0" fontId="4" fillId="0" borderId="0"/>
    <xf numFmtId="0" fontId="14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145" fillId="0" borderId="0"/>
    <xf numFmtId="0" fontId="145" fillId="0" borderId="0"/>
    <xf numFmtId="0" fontId="1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20" fillId="0" borderId="0"/>
    <xf numFmtId="0" fontId="86" fillId="0" borderId="0"/>
    <xf numFmtId="0" fontId="90" fillId="0" borderId="0"/>
    <xf numFmtId="0" fontId="145" fillId="0" borderId="0"/>
    <xf numFmtId="0" fontId="145" fillId="0" borderId="0"/>
    <xf numFmtId="0" fontId="90" fillId="0" borderId="0"/>
    <xf numFmtId="0" fontId="145" fillId="0" borderId="0"/>
    <xf numFmtId="0" fontId="90" fillId="0" borderId="0"/>
    <xf numFmtId="0" fontId="8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20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0" fillId="0" borderId="0"/>
    <xf numFmtId="0" fontId="5" fillId="0" borderId="0"/>
    <xf numFmtId="0" fontId="86" fillId="0" borderId="0"/>
    <xf numFmtId="0" fontId="6" fillId="0" borderId="0"/>
    <xf numFmtId="0" fontId="145" fillId="0" borderId="0"/>
    <xf numFmtId="0" fontId="6" fillId="0" borderId="0"/>
    <xf numFmtId="0" fontId="6" fillId="0" borderId="0"/>
    <xf numFmtId="0" fontId="14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47" fillId="0" borderId="0"/>
    <xf numFmtId="0" fontId="8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86" fillId="0" borderId="0"/>
    <xf numFmtId="0" fontId="145" fillId="0" borderId="0"/>
    <xf numFmtId="0" fontId="6" fillId="0" borderId="0"/>
    <xf numFmtId="0" fontId="4" fillId="0" borderId="0"/>
    <xf numFmtId="0" fontId="4" fillId="0" borderId="0"/>
    <xf numFmtId="0" fontId="86" fillId="0" borderId="0"/>
    <xf numFmtId="0" fontId="145" fillId="0" borderId="0"/>
    <xf numFmtId="0" fontId="1" fillId="0" borderId="0"/>
    <xf numFmtId="0" fontId="1" fillId="0" borderId="0"/>
    <xf numFmtId="0" fontId="1" fillId="0" borderId="0"/>
    <xf numFmtId="0" fontId="145" fillId="0" borderId="0"/>
    <xf numFmtId="0" fontId="145" fillId="0" borderId="0"/>
    <xf numFmtId="0" fontId="145" fillId="0" borderId="0"/>
    <xf numFmtId="0" fontId="4" fillId="0" borderId="0"/>
    <xf numFmtId="0" fontId="20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45" fillId="0" borderId="0"/>
    <xf numFmtId="0" fontId="4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86" fillId="0" borderId="0"/>
    <xf numFmtId="0" fontId="145" fillId="0" borderId="0"/>
    <xf numFmtId="0" fontId="4" fillId="0" borderId="0"/>
    <xf numFmtId="0" fontId="4" fillId="0" borderId="0"/>
    <xf numFmtId="0" fontId="6" fillId="0" borderId="0"/>
    <xf numFmtId="0" fontId="145" fillId="0" borderId="0"/>
    <xf numFmtId="0" fontId="1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5" fillId="0" borderId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0" fontId="145" fillId="7" borderId="22" applyNumberFormat="0" applyFont="0" applyAlignment="0" applyProtection="0"/>
    <xf numFmtId="1" fontId="31" fillId="0" borderId="0"/>
    <xf numFmtId="211" fontId="13" fillId="0" borderId="0">
      <alignment horizontal="left" vertical="top"/>
    </xf>
    <xf numFmtId="0" fontId="145" fillId="0" borderId="0" applyFont="0" applyFill="0" applyBorder="0" applyAlignment="0" applyProtection="0"/>
    <xf numFmtId="0" fontId="145" fillId="0" borderId="0" applyFont="0" applyFill="0" applyBorder="0" applyAlignment="0" applyProtection="0"/>
    <xf numFmtId="0" fontId="2" fillId="0" borderId="23"/>
    <xf numFmtId="0" fontId="91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6" borderId="24" applyNumberFormat="0" applyAlignment="0" applyProtection="0"/>
    <xf numFmtId="0" fontId="92" fillId="27" borderId="24" applyNumberFormat="0" applyAlignment="0" applyProtection="0"/>
    <xf numFmtId="37" fontId="36" fillId="0" borderId="8">
      <protection locked="0"/>
    </xf>
    <xf numFmtId="212" fontId="14" fillId="0" borderId="0">
      <alignment horizontal="center" wrapText="1"/>
      <protection locked="0"/>
    </xf>
    <xf numFmtId="9" fontId="145" fillId="0" borderId="0" applyFont="0" applyFill="0" applyBorder="0" applyAlignment="0" applyProtection="0"/>
    <xf numFmtId="179" fontId="145" fillId="0" borderId="0" applyFont="0" applyFill="0" applyBorder="0" applyAlignment="0" applyProtection="0"/>
    <xf numFmtId="180" fontId="145" fillId="0" borderId="0" applyFont="0" applyFill="0" applyBorder="0" applyAlignment="0" applyProtection="0"/>
    <xf numFmtId="179" fontId="145" fillId="0" borderId="0" applyFont="0" applyFill="0" applyBorder="0" applyAlignment="0" applyProtection="0"/>
    <xf numFmtId="179" fontId="145" fillId="0" borderId="0" applyFont="0" applyFill="0" applyBorder="0" applyAlignment="0" applyProtection="0"/>
    <xf numFmtId="181" fontId="145" fillId="0" borderId="0" applyFont="0" applyFill="0" applyBorder="0" applyAlignment="0" applyProtection="0"/>
    <xf numFmtId="179" fontId="145" fillId="0" borderId="0" applyFont="0" applyFill="0" applyBorder="0" applyAlignment="0" applyProtection="0"/>
    <xf numFmtId="181" fontId="145" fillId="0" borderId="0" applyFont="0" applyFill="0" applyBorder="0" applyAlignment="0" applyProtection="0"/>
    <xf numFmtId="181" fontId="145" fillId="0" borderId="0" applyFont="0" applyFill="0" applyBorder="0" applyAlignment="0" applyProtection="0"/>
    <xf numFmtId="181" fontId="145" fillId="0" borderId="0" applyFont="0" applyFill="0" applyBorder="0" applyAlignment="0" applyProtection="0"/>
    <xf numFmtId="181" fontId="145" fillId="0" borderId="0" applyFont="0" applyFill="0" applyBorder="0" applyAlignment="0" applyProtection="0"/>
    <xf numFmtId="179" fontId="153" fillId="0" borderId="0" applyFont="0" applyFill="0" applyBorder="0" applyAlignment="0" applyProtection="0"/>
    <xf numFmtId="213" fontId="145" fillId="0" borderId="0" applyFont="0" applyFill="0" applyBorder="0" applyAlignment="0" applyProtection="0"/>
    <xf numFmtId="214" fontId="145" fillId="0" borderId="0" applyFont="0" applyFill="0" applyBorder="0" applyAlignment="0" applyProtection="0"/>
    <xf numFmtId="213" fontId="145" fillId="0" borderId="0" applyFont="0" applyFill="0" applyBorder="0" applyAlignment="0" applyProtection="0"/>
    <xf numFmtId="213" fontId="145" fillId="0" borderId="0" applyFont="0" applyFill="0" applyBorder="0" applyAlignment="0" applyProtection="0"/>
    <xf numFmtId="214" fontId="145" fillId="0" borderId="0" applyFont="0" applyFill="0" applyBorder="0" applyAlignment="0" applyProtection="0"/>
    <xf numFmtId="213" fontId="145" fillId="0" borderId="0" applyFont="0" applyFill="0" applyBorder="0" applyAlignment="0" applyProtection="0"/>
    <xf numFmtId="215" fontId="145" fillId="0" borderId="0" applyFont="0" applyFill="0" applyBorder="0" applyAlignment="0" applyProtection="0"/>
    <xf numFmtId="215" fontId="145" fillId="0" borderId="0" applyFont="0" applyFill="0" applyBorder="0" applyAlignment="0" applyProtection="0"/>
    <xf numFmtId="215" fontId="145" fillId="0" borderId="0" applyFont="0" applyFill="0" applyBorder="0" applyAlignment="0" applyProtection="0"/>
    <xf numFmtId="215" fontId="145" fillId="0" borderId="0" applyFont="0" applyFill="0" applyBorder="0" applyAlignment="0" applyProtection="0"/>
    <xf numFmtId="213" fontId="153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7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8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>
      <alignment vertical="center"/>
    </xf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7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7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7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10" fontId="93" fillId="27" borderId="0"/>
    <xf numFmtId="10" fontId="94" fillId="27" borderId="0"/>
    <xf numFmtId="10" fontId="94" fillId="27" borderId="0"/>
    <xf numFmtId="10" fontId="94" fillId="27" borderId="0"/>
    <xf numFmtId="10" fontId="94" fillId="27" borderId="0"/>
    <xf numFmtId="10" fontId="94" fillId="27" borderId="0"/>
    <xf numFmtId="10" fontId="94" fillId="27" borderId="0"/>
    <xf numFmtId="10" fontId="93" fillId="27" borderId="0"/>
    <xf numFmtId="170" fontId="19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70" fontId="153" fillId="0" borderId="0" applyFill="0" applyBorder="0" applyAlignment="0"/>
    <xf numFmtId="166" fontId="22" fillId="0" borderId="0" applyFill="0" applyBorder="0" applyAlignment="0"/>
    <xf numFmtId="172" fontId="15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2" fontId="150" fillId="0" borderId="0" applyFill="0" applyBorder="0" applyAlignment="0"/>
    <xf numFmtId="173" fontId="22" fillId="0" borderId="0" applyFill="0" applyBorder="0" applyAlignment="0"/>
    <xf numFmtId="170" fontId="19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70" fontId="21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66" fontId="2" fillId="0" borderId="0" applyFill="0" applyBorder="0" applyAlignment="0"/>
    <xf numFmtId="170" fontId="153" fillId="0" borderId="0" applyFill="0" applyBorder="0" applyAlignment="0"/>
    <xf numFmtId="166" fontId="22" fillId="0" borderId="0" applyFill="0" applyBorder="0" applyAlignment="0"/>
    <xf numFmtId="182" fontId="19" fillId="0" borderId="0" applyFill="0" applyBorder="0" applyAlignment="0"/>
    <xf numFmtId="183" fontId="20" fillId="0" borderId="0" applyFill="0" applyBorder="0" applyAlignment="0"/>
    <xf numFmtId="182" fontId="19" fillId="0" borderId="0" applyFill="0" applyBorder="0" applyAlignment="0"/>
    <xf numFmtId="182" fontId="21" fillId="0" borderId="0" applyFill="0" applyBorder="0" applyAlignment="0"/>
    <xf numFmtId="184" fontId="2" fillId="0" borderId="0" applyFill="0" applyBorder="0" applyAlignment="0"/>
    <xf numFmtId="182" fontId="21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4" fontId="2" fillId="0" borderId="0" applyFill="0" applyBorder="0" applyAlignment="0"/>
    <xf numFmtId="182" fontId="153" fillId="0" borderId="0" applyFill="0" applyBorder="0" applyAlignment="0"/>
    <xf numFmtId="184" fontId="22" fillId="0" borderId="0" applyFill="0" applyBorder="0" applyAlignment="0"/>
    <xf numFmtId="172" fontId="15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3" fontId="2" fillId="0" borderId="0" applyFill="0" applyBorder="0" applyAlignment="0"/>
    <xf numFmtId="172" fontId="150" fillId="0" borderId="0" applyFill="0" applyBorder="0" applyAlignment="0"/>
    <xf numFmtId="173" fontId="22" fillId="0" borderId="0" applyFill="0" applyBorder="0" applyAlignment="0"/>
    <xf numFmtId="216" fontId="95" fillId="0" borderId="0"/>
    <xf numFmtId="0" fontId="96" fillId="0" borderId="0" applyNumberFormat="0" applyBorder="0" applyAlignment="0"/>
    <xf numFmtId="37" fontId="36" fillId="0" borderId="0">
      <protection locked="0"/>
    </xf>
    <xf numFmtId="0" fontId="145" fillId="0" borderId="0" applyNumberFormat="0" applyFill="0" applyBorder="0" applyAlignment="0" applyProtection="0"/>
    <xf numFmtId="0" fontId="83" fillId="31" borderId="0">
      <alignment horizontal="center"/>
    </xf>
    <xf numFmtId="3" fontId="13" fillId="23" borderId="0">
      <alignment horizontal="center"/>
    </xf>
    <xf numFmtId="0" fontId="83" fillId="36" borderId="0">
      <alignment horizontal="center"/>
    </xf>
    <xf numFmtId="49" fontId="97" fillId="0" borderId="0">
      <alignment horizontal="center"/>
    </xf>
    <xf numFmtId="0" fontId="145" fillId="25" borderId="0" applyNumberFormat="0" applyBorder="0" applyAlignment="0"/>
    <xf numFmtId="37" fontId="145" fillId="0" borderId="0" applyFont="0" applyFill="0" applyBorder="0" applyAlignment="0" applyProtection="0"/>
    <xf numFmtId="0" fontId="35" fillId="0" borderId="0"/>
    <xf numFmtId="0" fontId="98" fillId="0" borderId="0" applyNumberFormat="0" applyFill="0" applyBorder="0" applyAlignment="0" applyProtection="0"/>
    <xf numFmtId="0" fontId="83" fillId="35" borderId="0">
      <alignment horizontal="center"/>
    </xf>
    <xf numFmtId="0" fontId="18" fillId="0" borderId="0" applyNumberFormat="0" applyFill="0" applyBorder="0" applyAlignment="0" applyProtection="0"/>
    <xf numFmtId="0" fontId="145" fillId="37" borderId="25" applyNumberFormat="0" applyAlignment="0"/>
    <xf numFmtId="0" fontId="99" fillId="0" borderId="0" applyNumberFormat="0" applyFill="0" applyBorder="0" applyAlignment="0"/>
    <xf numFmtId="0" fontId="37" fillId="0" borderId="0"/>
    <xf numFmtId="209" fontId="20" fillId="0" borderId="0">
      <alignment horizontal="center"/>
    </xf>
    <xf numFmtId="209" fontId="20" fillId="0" borderId="0">
      <alignment horizontal="center"/>
    </xf>
    <xf numFmtId="0" fontId="83" fillId="38" borderId="0">
      <alignment horizontal="center"/>
    </xf>
    <xf numFmtId="0" fontId="2" fillId="0" borderId="0"/>
    <xf numFmtId="0" fontId="39" fillId="0" borderId="0"/>
    <xf numFmtId="0" fontId="78" fillId="0" borderId="0"/>
    <xf numFmtId="217" fontId="100" fillId="0" borderId="0" applyBorder="0">
      <alignment horizontal="right"/>
    </xf>
    <xf numFmtId="218" fontId="145" fillId="0" borderId="0" applyFont="0" applyFill="0" applyBorder="0" applyAlignment="0" applyProtection="0"/>
    <xf numFmtId="0" fontId="35" fillId="0" borderId="7"/>
    <xf numFmtId="49" fontId="38" fillId="0" borderId="0" applyFill="0" applyBorder="0" applyAlignment="0"/>
    <xf numFmtId="49" fontId="154" fillId="0" borderId="0" applyFill="0" applyBorder="0" applyAlignment="0"/>
    <xf numFmtId="219" fontId="19" fillId="0" borderId="0" applyFill="0" applyBorder="0" applyAlignment="0"/>
    <xf numFmtId="220" fontId="20" fillId="0" borderId="0" applyFill="0" applyBorder="0" applyAlignment="0"/>
    <xf numFmtId="219" fontId="19" fillId="0" borderId="0" applyFill="0" applyBorder="0" applyAlignment="0"/>
    <xf numFmtId="219" fontId="21" fillId="0" borderId="0" applyFill="0" applyBorder="0" applyAlignment="0"/>
    <xf numFmtId="220" fontId="20" fillId="0" borderId="0" applyFill="0" applyBorder="0" applyAlignment="0"/>
    <xf numFmtId="219" fontId="21" fillId="0" borderId="0" applyFill="0" applyBorder="0" applyAlignment="0"/>
    <xf numFmtId="221" fontId="145" fillId="0" borderId="0" applyFill="0" applyBorder="0" applyAlignment="0"/>
    <xf numFmtId="221" fontId="145" fillId="0" borderId="0" applyFill="0" applyBorder="0" applyAlignment="0"/>
    <xf numFmtId="221" fontId="145" fillId="0" borderId="0" applyFill="0" applyBorder="0" applyAlignment="0"/>
    <xf numFmtId="221" fontId="145" fillId="0" borderId="0" applyFill="0" applyBorder="0" applyAlignment="0"/>
    <xf numFmtId="219" fontId="153" fillId="0" borderId="0" applyFill="0" applyBorder="0" applyAlignment="0"/>
    <xf numFmtId="221" fontId="145" fillId="0" borderId="0" applyFill="0" applyBorder="0" applyAlignment="0"/>
    <xf numFmtId="222" fontId="19" fillId="0" borderId="0" applyFill="0" applyBorder="0" applyAlignment="0"/>
    <xf numFmtId="223" fontId="20" fillId="0" borderId="0" applyFill="0" applyBorder="0" applyAlignment="0"/>
    <xf numFmtId="222" fontId="19" fillId="0" borderId="0" applyFill="0" applyBorder="0" applyAlignment="0"/>
    <xf numFmtId="222" fontId="21" fillId="0" borderId="0" applyFill="0" applyBorder="0" applyAlignment="0"/>
    <xf numFmtId="223" fontId="20" fillId="0" borderId="0" applyFill="0" applyBorder="0" applyAlignment="0"/>
    <xf numFmtId="222" fontId="21" fillId="0" borderId="0" applyFill="0" applyBorder="0" applyAlignment="0"/>
    <xf numFmtId="224" fontId="145" fillId="0" borderId="0" applyFill="0" applyBorder="0" applyAlignment="0"/>
    <xf numFmtId="224" fontId="145" fillId="0" borderId="0" applyFill="0" applyBorder="0" applyAlignment="0"/>
    <xf numFmtId="224" fontId="145" fillId="0" borderId="0" applyFill="0" applyBorder="0" applyAlignment="0"/>
    <xf numFmtId="224" fontId="145" fillId="0" borderId="0" applyFill="0" applyBorder="0" applyAlignment="0"/>
    <xf numFmtId="222" fontId="153" fillId="0" borderId="0" applyFill="0" applyBorder="0" applyAlignment="0"/>
    <xf numFmtId="224" fontId="145" fillId="0" borderId="0" applyFill="0" applyBorder="0" applyAlignment="0"/>
    <xf numFmtId="0" fontId="101" fillId="0" borderId="0" applyNumberFormat="0" applyFill="0" applyBorder="0" applyAlignment="0" applyProtection="0"/>
    <xf numFmtId="0" fontId="102" fillId="33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39" borderId="0" applyNumberFormat="0" applyBorder="0">
      <alignment horizontal="centerContinuous"/>
    </xf>
    <xf numFmtId="0" fontId="106" fillId="0" borderId="26" applyNumberFormat="0" applyFill="0" applyAlignment="0" applyProtection="0"/>
    <xf numFmtId="0" fontId="37" fillId="0" borderId="27" applyProtection="0"/>
    <xf numFmtId="0" fontId="37" fillId="0" borderId="27" applyProtection="0"/>
    <xf numFmtId="0" fontId="37" fillId="0" borderId="27" applyProtection="0"/>
    <xf numFmtId="0" fontId="37" fillId="0" borderId="27" applyProtection="0"/>
    <xf numFmtId="0" fontId="37" fillId="0" borderId="27" applyProtection="0"/>
    <xf numFmtId="0" fontId="37" fillId="0" borderId="27" applyProtection="0"/>
    <xf numFmtId="0" fontId="37" fillId="0" borderId="27" applyProtection="0"/>
    <xf numFmtId="0" fontId="37" fillId="0" borderId="27" applyProtection="0"/>
    <xf numFmtId="0" fontId="107" fillId="0" borderId="28" applyNumberFormat="0" applyFill="0" applyAlignment="0" applyProtection="0"/>
    <xf numFmtId="0" fontId="107" fillId="0" borderId="26" applyNumberFormat="0" applyFill="0" applyAlignment="0" applyProtection="0"/>
    <xf numFmtId="0" fontId="37" fillId="0" borderId="27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37" fillId="0" borderId="27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37" fillId="0" borderId="27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37" fillId="0" borderId="27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37" fillId="0" borderId="27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37" fillId="0" borderId="27" applyProtection="0"/>
    <xf numFmtId="0" fontId="37" fillId="0" borderId="27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37" fillId="0" borderId="27" applyProtection="0"/>
    <xf numFmtId="0" fontId="37" fillId="0" borderId="27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37" fillId="0" borderId="27" applyProtection="0"/>
    <xf numFmtId="0" fontId="37" fillId="0" borderId="27" applyProtection="0"/>
    <xf numFmtId="0" fontId="37" fillId="0" borderId="27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37" fillId="0" borderId="27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107" fillId="0" borderId="26" applyNumberFormat="0" applyFill="0" applyAlignment="0" applyProtection="0"/>
    <xf numFmtId="0" fontId="37" fillId="0" borderId="27" applyProtection="0"/>
    <xf numFmtId="0" fontId="37" fillId="0" borderId="27" applyProtection="0"/>
    <xf numFmtId="0" fontId="37" fillId="0" borderId="27" applyProtection="0"/>
    <xf numFmtId="3" fontId="71" fillId="0" borderId="29">
      <alignment horizontal="right"/>
    </xf>
    <xf numFmtId="0" fontId="108" fillId="0" borderId="29">
      <alignment horizontal="right"/>
    </xf>
    <xf numFmtId="0" fontId="73" fillId="0" borderId="30"/>
    <xf numFmtId="0" fontId="73" fillId="0" borderId="7"/>
    <xf numFmtId="186" fontId="145" fillId="0" borderId="0" applyFont="0" applyFill="0" applyBorder="0" applyAlignment="0" applyProtection="0"/>
    <xf numFmtId="190" fontId="145" fillId="0" borderId="0" applyFont="0" applyFill="0" applyBorder="0" applyAlignment="0" applyProtection="0"/>
    <xf numFmtId="0" fontId="109" fillId="0" borderId="0">
      <alignment vertical="top"/>
    </xf>
    <xf numFmtId="225" fontId="108" fillId="0" borderId="0" applyFill="0" applyBorder="0" applyAlignment="0" applyProtection="0"/>
    <xf numFmtId="226" fontId="108" fillId="0" borderId="0" applyFill="0" applyBorder="0" applyAlignment="0" applyProtection="0"/>
    <xf numFmtId="225" fontId="108" fillId="0" borderId="0" applyFill="0" applyBorder="0" applyAlignment="0" applyProtection="0"/>
    <xf numFmtId="167" fontId="145" fillId="0" borderId="0" applyFont="0" applyFill="0" applyBorder="0" applyAlignment="0" applyProtection="0"/>
    <xf numFmtId="168" fontId="14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" fontId="111" fillId="0" borderId="19" applyBorder="0">
      <alignment horizontal="center"/>
    </xf>
    <xf numFmtId="43" fontId="145" fillId="0" borderId="0" applyFont="0" applyFill="0" applyBorder="0" applyAlignment="0" applyProtection="0"/>
    <xf numFmtId="0" fontId="112" fillId="0" borderId="0"/>
    <xf numFmtId="40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0" fontId="145" fillId="0" borderId="0" applyFont="0" applyFill="0" applyBorder="0" applyAlignment="0" applyProtection="0"/>
    <xf numFmtId="0" fontId="145" fillId="0" borderId="0" applyFont="0" applyFill="0" applyBorder="0" applyAlignment="0" applyProtection="0"/>
    <xf numFmtId="10" fontId="145" fillId="0" borderId="0" applyFont="0" applyFill="0" applyBorder="0" applyAlignment="0" applyProtection="0"/>
    <xf numFmtId="0" fontId="113" fillId="0" borderId="0"/>
    <xf numFmtId="227" fontId="145" fillId="0" borderId="0" applyFont="0" applyFill="0" applyBorder="0" applyAlignment="0" applyProtection="0"/>
    <xf numFmtId="228" fontId="145" fillId="0" borderId="0" applyFont="0" applyFill="0" applyBorder="0" applyAlignment="0" applyProtection="0"/>
    <xf numFmtId="0" fontId="145" fillId="0" borderId="0" applyFont="0" applyFill="0" applyBorder="0" applyAlignment="0" applyProtection="0"/>
    <xf numFmtId="229" fontId="145" fillId="0" borderId="0" applyFont="0" applyFill="0" applyBorder="0" applyAlignment="0" applyProtection="0"/>
    <xf numFmtId="0" fontId="114" fillId="0" borderId="0"/>
    <xf numFmtId="43" fontId="145" fillId="0" borderId="0"/>
    <xf numFmtId="0" fontId="145" fillId="0" borderId="0"/>
    <xf numFmtId="43" fontId="145" fillId="0" borderId="0" applyFont="0" applyFill="0" applyBorder="0" applyAlignment="0" applyProtection="0"/>
    <xf numFmtId="0" fontId="1" fillId="0" borderId="0">
      <alignment vertical="center"/>
    </xf>
    <xf numFmtId="190" fontId="145" fillId="0" borderId="0" applyFont="0" applyFill="0" applyBorder="0" applyAlignment="0" applyProtection="0"/>
    <xf numFmtId="38" fontId="145" fillId="0" borderId="0" applyFont="0" applyFill="0" applyBorder="0" applyAlignment="0" applyProtection="0"/>
    <xf numFmtId="2" fontId="115" fillId="0" borderId="0"/>
    <xf numFmtId="167" fontId="145" fillId="0" borderId="0" applyFont="0" applyFill="0" applyBorder="0" applyAlignment="0" applyProtection="0"/>
  </cellStyleXfs>
  <cellXfs count="358">
    <xf numFmtId="0" fontId="0" fillId="0" borderId="0" xfId="0"/>
    <xf numFmtId="0" fontId="116" fillId="0" borderId="0" xfId="0" applyFont="1"/>
    <xf numFmtId="0" fontId="31" fillId="0" borderId="0" xfId="0" applyFont="1"/>
    <xf numFmtId="3" fontId="31" fillId="0" borderId="0" xfId="0" applyNumberFormat="1" applyFont="1"/>
    <xf numFmtId="0" fontId="31" fillId="0" borderId="0" xfId="0" applyFont="1" applyAlignment="1">
      <alignment horizontal="right"/>
    </xf>
    <xf numFmtId="0" fontId="31" fillId="0" borderId="0" xfId="0" applyFont="1" applyBorder="1"/>
    <xf numFmtId="0" fontId="6" fillId="0" borderId="0" xfId="0" applyFont="1"/>
    <xf numFmtId="0" fontId="117" fillId="0" borderId="0" xfId="0" applyFont="1"/>
    <xf numFmtId="0" fontId="37" fillId="0" borderId="0" xfId="0" applyFont="1"/>
    <xf numFmtId="0" fontId="116" fillId="0" borderId="0" xfId="0" applyFont="1" applyBorder="1"/>
    <xf numFmtId="0" fontId="118" fillId="0" borderId="0" xfId="0" applyFont="1" applyAlignment="1">
      <alignment horizontal="center"/>
    </xf>
    <xf numFmtId="0" fontId="117" fillId="0" borderId="0" xfId="0" applyFont="1" applyBorder="1"/>
    <xf numFmtId="0" fontId="39" fillId="0" borderId="0" xfId="0" applyFont="1"/>
    <xf numFmtId="0" fontId="120" fillId="0" borderId="0" xfId="0" applyFont="1"/>
    <xf numFmtId="0" fontId="0" fillId="0" borderId="0" xfId="0" applyFont="1"/>
    <xf numFmtId="192" fontId="31" fillId="0" borderId="0" xfId="903" applyNumberFormat="1" applyFont="1" applyBorder="1"/>
    <xf numFmtId="192" fontId="31" fillId="0" borderId="0" xfId="0" applyNumberFormat="1" applyFont="1" applyBorder="1"/>
    <xf numFmtId="0" fontId="30" fillId="0" borderId="0" xfId="0" applyFont="1"/>
    <xf numFmtId="3" fontId="30" fillId="0" borderId="0" xfId="0" applyNumberFormat="1" applyFont="1"/>
    <xf numFmtId="3" fontId="0" fillId="0" borderId="0" xfId="0" applyNumberFormat="1"/>
    <xf numFmtId="192" fontId="6" fillId="0" borderId="0" xfId="903" applyNumberFormat="1" applyFont="1" applyBorder="1"/>
    <xf numFmtId="192" fontId="6" fillId="0" borderId="0" xfId="903" applyNumberFormat="1" applyFont="1"/>
    <xf numFmtId="0" fontId="6" fillId="0" borderId="0" xfId="0" applyFont="1" applyAlignment="1">
      <alignment horizontal="left"/>
    </xf>
    <xf numFmtId="37" fontId="31" fillId="0" borderId="0" xfId="0" applyNumberFormat="1" applyFont="1" applyFill="1" applyBorder="1" applyAlignment="1">
      <alignment horizontal="center"/>
    </xf>
    <xf numFmtId="0" fontId="119" fillId="0" borderId="0" xfId="0" applyFont="1" applyBorder="1"/>
    <xf numFmtId="0" fontId="30" fillId="0" borderId="0" xfId="0" applyFont="1" applyFill="1"/>
    <xf numFmtId="0" fontId="0" fillId="0" borderId="0" xfId="0" applyFill="1"/>
    <xf numFmtId="0" fontId="121" fillId="0" borderId="0" xfId="0" applyFont="1" applyFill="1"/>
    <xf numFmtId="0" fontId="0" fillId="0" borderId="0" xfId="0" applyFont="1" applyFill="1"/>
    <xf numFmtId="0" fontId="6" fillId="0" borderId="0" xfId="0" applyFont="1" applyFill="1"/>
    <xf numFmtId="230" fontId="31" fillId="0" borderId="0" xfId="0" applyNumberFormat="1" applyFont="1" applyFill="1" applyAlignment="1">
      <alignment horizontal="center"/>
    </xf>
    <xf numFmtId="192" fontId="31" fillId="0" borderId="0" xfId="903" applyNumberFormat="1" applyFont="1" applyBorder="1" applyAlignment="1">
      <alignment horizontal="right"/>
    </xf>
    <xf numFmtId="3" fontId="0" fillId="0" borderId="0" xfId="0" applyNumberFormat="1" applyFill="1" applyBorder="1"/>
    <xf numFmtId="0" fontId="122" fillId="0" borderId="0" xfId="0" applyFont="1" applyFill="1" applyAlignment="1">
      <alignment horizontal="justify" wrapText="1"/>
    </xf>
    <xf numFmtId="0" fontId="122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left"/>
    </xf>
    <xf numFmtId="0" fontId="30" fillId="0" borderId="0" xfId="0" applyFont="1" applyFill="1" applyAlignment="1">
      <alignment horizontal="center"/>
    </xf>
    <xf numFmtId="0" fontId="123" fillId="0" borderId="0" xfId="0" applyFont="1" applyFill="1"/>
    <xf numFmtId="0" fontId="124" fillId="0" borderId="0" xfId="0" applyFont="1" applyFill="1"/>
    <xf numFmtId="0" fontId="125" fillId="0" borderId="0" xfId="0" applyFont="1" applyFill="1"/>
    <xf numFmtId="0" fontId="0" fillId="0" borderId="0" xfId="0" applyFill="1" applyBorder="1"/>
    <xf numFmtId="0" fontId="30" fillId="0" borderId="0" xfId="0" applyFont="1" applyFill="1" applyBorder="1"/>
    <xf numFmtId="192" fontId="0" fillId="0" borderId="0" xfId="0" applyNumberFormat="1"/>
    <xf numFmtId="0" fontId="6" fillId="0" borderId="0" xfId="0" applyFont="1" applyBorder="1" applyAlignment="1">
      <alignment horizontal="center"/>
    </xf>
    <xf numFmtId="0" fontId="39" fillId="0" borderId="0" xfId="0" applyFont="1" applyFill="1"/>
    <xf numFmtId="43" fontId="0" fillId="0" borderId="0" xfId="903" applyFont="1"/>
    <xf numFmtId="192" fontId="0" fillId="0" borderId="0" xfId="0" applyNumberFormat="1" applyFill="1"/>
    <xf numFmtId="192" fontId="6" fillId="0" borderId="0" xfId="903" applyNumberFormat="1" applyFont="1" applyBorder="1" applyAlignment="1">
      <alignment horizontal="center"/>
    </xf>
    <xf numFmtId="0" fontId="30" fillId="0" borderId="0" xfId="0" applyFont="1" applyFill="1" applyAlignment="1">
      <alignment horizontal="right"/>
    </xf>
    <xf numFmtId="3" fontId="0" fillId="0" borderId="0" xfId="0" applyNumberFormat="1" applyFill="1"/>
    <xf numFmtId="41" fontId="0" fillId="0" borderId="0" xfId="0" applyNumberFormat="1"/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39" fontId="31" fillId="0" borderId="0" xfId="0" applyNumberFormat="1" applyFont="1" applyFill="1" applyAlignment="1">
      <alignment horizontal="right"/>
    </xf>
    <xf numFmtId="39" fontId="31" fillId="0" borderId="0" xfId="0" applyNumberFormat="1" applyFont="1" applyAlignment="1">
      <alignment horizontal="right"/>
    </xf>
    <xf numFmtId="9" fontId="0" fillId="0" borderId="0" xfId="2194" applyFont="1"/>
    <xf numFmtId="0" fontId="51" fillId="0" borderId="0" xfId="0" applyFont="1"/>
    <xf numFmtId="0" fontId="117" fillId="0" borderId="0" xfId="0" applyFont="1" applyAlignment="1">
      <alignment horizontal="center"/>
    </xf>
    <xf numFmtId="0" fontId="117" fillId="0" borderId="2" xfId="0" applyFont="1" applyBorder="1" applyAlignment="1">
      <alignment horizontal="center"/>
    </xf>
    <xf numFmtId="0" fontId="116" fillId="0" borderId="2" xfId="0" applyFont="1" applyBorder="1" applyAlignment="1">
      <alignment horizontal="center"/>
    </xf>
    <xf numFmtId="0" fontId="116" fillId="0" borderId="0" xfId="0" applyFont="1" applyFill="1"/>
    <xf numFmtId="41" fontId="6" fillId="0" borderId="0" xfId="903" applyNumberFormat="1" applyFont="1" applyFill="1"/>
    <xf numFmtId="41" fontId="6" fillId="0" borderId="0" xfId="903" applyNumberFormat="1" applyFont="1" applyFill="1" applyBorder="1"/>
    <xf numFmtId="41" fontId="6" fillId="0" borderId="0" xfId="903" applyNumberFormat="1" applyFont="1"/>
    <xf numFmtId="41" fontId="6" fillId="0" borderId="0" xfId="903" applyNumberFormat="1" applyFont="1" applyBorder="1"/>
    <xf numFmtId="41" fontId="6" fillId="0" borderId="11" xfId="903" applyNumberFormat="1" applyFont="1" applyBorder="1"/>
    <xf numFmtId="41" fontId="6" fillId="0" borderId="11" xfId="903" applyNumberFormat="1" applyFont="1" applyBorder="1" applyAlignment="1"/>
    <xf numFmtId="41" fontId="6" fillId="0" borderId="3" xfId="903" applyNumberFormat="1" applyFont="1" applyBorder="1"/>
    <xf numFmtId="41" fontId="6" fillId="0" borderId="31" xfId="903" applyNumberFormat="1" applyFont="1" applyBorder="1"/>
    <xf numFmtId="41" fontId="117" fillId="0" borderId="0" xfId="903" applyNumberFormat="1" applyFont="1"/>
    <xf numFmtId="41" fontId="37" fillId="0" borderId="0" xfId="903" applyNumberFormat="1" applyFont="1"/>
    <xf numFmtId="41" fontId="6" fillId="0" borderId="0" xfId="903" applyNumberFormat="1" applyFont="1" applyBorder="1" applyAlignment="1">
      <alignment horizontal="right"/>
    </xf>
    <xf numFmtId="41" fontId="6" fillId="0" borderId="0" xfId="903" applyNumberFormat="1" applyFont="1" applyAlignment="1">
      <alignment horizontal="right"/>
    </xf>
    <xf numFmtId="0" fontId="126" fillId="0" borderId="0" xfId="0" applyFont="1" applyAlignment="1"/>
    <xf numFmtId="41" fontId="31" fillId="0" borderId="0" xfId="903" applyNumberFormat="1" applyFont="1" applyBorder="1" applyAlignment="1"/>
    <xf numFmtId="41" fontId="0" fillId="0" borderId="0" xfId="0" applyNumberFormat="1" applyBorder="1" applyAlignment="1"/>
    <xf numFmtId="41" fontId="31" fillId="0" borderId="0" xfId="0" applyNumberFormat="1" applyFont="1" applyBorder="1" applyAlignment="1"/>
    <xf numFmtId="41" fontId="31" fillId="0" borderId="0" xfId="0" applyNumberFormat="1" applyFont="1" applyBorder="1" applyAlignment="1">
      <alignment horizontal="center"/>
    </xf>
    <xf numFmtId="41" fontId="0" fillId="0" borderId="0" xfId="0" applyNumberFormat="1" applyFill="1"/>
    <xf numFmtId="43" fontId="0" fillId="0" borderId="0" xfId="0" applyNumberFormat="1"/>
    <xf numFmtId="43" fontId="0" fillId="0" borderId="0" xfId="903" applyFont="1" applyFill="1"/>
    <xf numFmtId="192" fontId="126" fillId="0" borderId="0" xfId="1240" applyNumberFormat="1" applyFont="1" applyFill="1" applyAlignment="1">
      <alignment horizontal="right" vertical="top"/>
    </xf>
    <xf numFmtId="192" fontId="127" fillId="0" borderId="0" xfId="1240" applyNumberFormat="1" applyFont="1" applyFill="1" applyAlignment="1">
      <alignment horizontal="right" vertical="top"/>
    </xf>
    <xf numFmtId="0" fontId="122" fillId="0" borderId="0" xfId="0" applyFont="1" applyFill="1" applyAlignment="1">
      <alignment horizontal="left"/>
    </xf>
    <xf numFmtId="192" fontId="30" fillId="0" borderId="0" xfId="1240" applyNumberFormat="1" applyFont="1" applyFill="1" applyBorder="1"/>
    <xf numFmtId="192" fontId="30" fillId="0" borderId="0" xfId="1240" applyNumberFormat="1" applyFont="1" applyFill="1"/>
    <xf numFmtId="0" fontId="31" fillId="0" borderId="0" xfId="0" applyFont="1" applyFill="1"/>
    <xf numFmtId="192" fontId="30" fillId="0" borderId="31" xfId="1240" applyNumberFormat="1" applyFont="1" applyFill="1" applyBorder="1"/>
    <xf numFmtId="43" fontId="30" fillId="0" borderId="31" xfId="1240" applyFont="1" applyFill="1" applyBorder="1"/>
    <xf numFmtId="41" fontId="30" fillId="0" borderId="0" xfId="1240" applyNumberFormat="1" applyFont="1" applyFill="1"/>
    <xf numFmtId="41" fontId="30" fillId="0" borderId="3" xfId="1240" applyNumberFormat="1" applyFont="1" applyFill="1" applyBorder="1"/>
    <xf numFmtId="41" fontId="30" fillId="0" borderId="27" xfId="1240" applyNumberFormat="1" applyFont="1" applyFill="1" applyBorder="1"/>
    <xf numFmtId="41" fontId="30" fillId="0" borderId="0" xfId="0" applyNumberFormat="1" applyFont="1" applyFill="1"/>
    <xf numFmtId="192" fontId="128" fillId="0" borderId="0" xfId="1240" applyNumberFormat="1" applyFont="1" applyFill="1" applyAlignment="1">
      <alignment horizontal="center" vertical="top"/>
    </xf>
    <xf numFmtId="41" fontId="30" fillId="0" borderId="11" xfId="0" applyNumberFormat="1" applyFont="1" applyFill="1" applyBorder="1"/>
    <xf numFmtId="41" fontId="121" fillId="0" borderId="2" xfId="0" applyNumberFormat="1" applyFont="1" applyFill="1" applyBorder="1"/>
    <xf numFmtId="192" fontId="30" fillId="0" borderId="4" xfId="1240" applyNumberFormat="1" applyFont="1" applyFill="1" applyBorder="1"/>
    <xf numFmtId="37" fontId="31" fillId="0" borderId="0" xfId="0" applyNumberFormat="1" applyFont="1" applyFill="1"/>
    <xf numFmtId="0" fontId="30" fillId="0" borderId="0" xfId="0" applyFont="1" applyFill="1" applyAlignment="1"/>
    <xf numFmtId="43" fontId="30" fillId="0" borderId="0" xfId="1240" applyFont="1" applyFill="1" applyBorder="1"/>
    <xf numFmtId="9" fontId="31" fillId="0" borderId="0" xfId="2194" applyFont="1" applyBorder="1" applyAlignment="1"/>
    <xf numFmtId="231" fontId="0" fillId="0" borderId="0" xfId="2194" applyNumberFormat="1" applyFont="1" applyFill="1"/>
    <xf numFmtId="9" fontId="31" fillId="0" borderId="0" xfId="2194" applyFont="1" applyFill="1" applyBorder="1" applyAlignment="1"/>
    <xf numFmtId="0" fontId="124" fillId="0" borderId="0" xfId="0" applyFont="1" applyFill="1" applyBorder="1"/>
    <xf numFmtId="192" fontId="30" fillId="0" borderId="0" xfId="903" applyNumberFormat="1" applyFont="1" applyFill="1"/>
    <xf numFmtId="0" fontId="126" fillId="0" borderId="0" xfId="0" applyFont="1" applyFill="1" applyAlignment="1"/>
    <xf numFmtId="192" fontId="129" fillId="0" borderId="0" xfId="1240" applyNumberFormat="1" applyFont="1" applyFill="1" applyAlignment="1">
      <alignment horizontal="center" vertical="top"/>
    </xf>
    <xf numFmtId="192" fontId="130" fillId="0" borderId="0" xfId="1240" applyNumberFormat="1" applyFont="1" applyFill="1" applyAlignment="1">
      <alignment horizontal="center" vertical="top"/>
    </xf>
    <xf numFmtId="0" fontId="122" fillId="0" borderId="0" xfId="0" applyFont="1" applyFill="1"/>
    <xf numFmtId="41" fontId="30" fillId="0" borderId="3" xfId="1240" applyNumberFormat="1" applyFont="1" applyFill="1" applyBorder="1" applyAlignment="1">
      <alignment horizontal="right"/>
    </xf>
    <xf numFmtId="0" fontId="122" fillId="0" borderId="0" xfId="0" applyFont="1" applyFill="1" applyAlignment="1"/>
    <xf numFmtId="0" fontId="131" fillId="0" borderId="0" xfId="2011" applyFont="1" applyAlignment="1">
      <alignment horizontal="center"/>
    </xf>
    <xf numFmtId="0" fontId="131" fillId="0" borderId="0" xfId="2011" applyFont="1"/>
    <xf numFmtId="192" fontId="0" fillId="0" borderId="0" xfId="1240" applyNumberFormat="1" applyFont="1" applyFill="1"/>
    <xf numFmtId="41" fontId="132" fillId="0" borderId="0" xfId="2011" applyNumberFormat="1" applyFont="1" applyFill="1" applyAlignment="1">
      <alignment horizontal="center"/>
    </xf>
    <xf numFmtId="192" fontId="131" fillId="0" borderId="0" xfId="1212" applyNumberFormat="1" applyFont="1"/>
    <xf numFmtId="192" fontId="131" fillId="32" borderId="0" xfId="1212" applyNumberFormat="1" applyFont="1" applyFill="1"/>
    <xf numFmtId="192" fontId="131" fillId="0" borderId="32" xfId="1212" applyNumberFormat="1" applyFont="1" applyBorder="1"/>
    <xf numFmtId="192" fontId="131" fillId="0" borderId="0" xfId="1212" applyNumberFormat="1" applyFont="1" applyBorder="1"/>
    <xf numFmtId="192" fontId="131" fillId="0" borderId="2" xfId="1212" applyNumberFormat="1" applyFont="1" applyBorder="1"/>
    <xf numFmtId="192" fontId="131" fillId="0" borderId="0" xfId="1212" applyNumberFormat="1" applyFont="1" applyAlignment="1">
      <alignment horizontal="center"/>
    </xf>
    <xf numFmtId="192" fontId="131" fillId="0" borderId="0" xfId="2011" applyNumberFormat="1" applyFont="1"/>
    <xf numFmtId="41" fontId="116" fillId="13" borderId="33" xfId="2011" applyNumberFormat="1" applyFont="1" applyFill="1" applyBorder="1"/>
    <xf numFmtId="194" fontId="133" fillId="13" borderId="34" xfId="2011" applyNumberFormat="1" applyFont="1" applyFill="1" applyBorder="1"/>
    <xf numFmtId="41" fontId="116" fillId="13" borderId="35" xfId="2011" applyNumberFormat="1" applyFont="1" applyFill="1" applyBorder="1"/>
    <xf numFmtId="194" fontId="133" fillId="13" borderId="36" xfId="2011" applyNumberFormat="1" applyFont="1" applyFill="1" applyBorder="1"/>
    <xf numFmtId="192" fontId="131" fillId="0" borderId="32" xfId="2011" applyNumberFormat="1" applyFont="1" applyBorder="1"/>
    <xf numFmtId="192" fontId="131" fillId="0" borderId="0" xfId="903" applyNumberFormat="1" applyFont="1"/>
    <xf numFmtId="192" fontId="131" fillId="13" borderId="32" xfId="903" applyNumberFormat="1" applyFont="1" applyFill="1" applyBorder="1"/>
    <xf numFmtId="232" fontId="0" fillId="0" borderId="0" xfId="0" applyNumberFormat="1" applyFill="1"/>
    <xf numFmtId="41" fontId="31" fillId="0" borderId="0" xfId="903" applyNumberFormat="1" applyFont="1" applyFill="1" applyBorder="1" applyAlignment="1"/>
    <xf numFmtId="0" fontId="116" fillId="0" borderId="0" xfId="0" applyFont="1" applyFill="1" applyBorder="1"/>
    <xf numFmtId="0" fontId="116" fillId="0" borderId="2" xfId="0" applyFont="1" applyFill="1" applyBorder="1" applyAlignment="1">
      <alignment horizontal="center"/>
    </xf>
    <xf numFmtId="41" fontId="31" fillId="0" borderId="0" xfId="0" applyNumberFormat="1" applyFont="1" applyFill="1"/>
    <xf numFmtId="41" fontId="31" fillId="0" borderId="3" xfId="903" applyNumberFormat="1" applyFont="1" applyFill="1" applyBorder="1" applyAlignment="1"/>
    <xf numFmtId="41" fontId="0" fillId="0" borderId="0" xfId="903" applyNumberFormat="1" applyFont="1" applyFill="1" applyBorder="1" applyAlignment="1"/>
    <xf numFmtId="41" fontId="0" fillId="0" borderId="0" xfId="0" applyNumberFormat="1" applyFill="1" applyBorder="1" applyAlignment="1"/>
    <xf numFmtId="41" fontId="31" fillId="0" borderId="0" xfId="0" applyNumberFormat="1" applyFont="1" applyFill="1" applyBorder="1" applyAlignment="1"/>
    <xf numFmtId="41" fontId="31" fillId="0" borderId="0" xfId="0" applyNumberFormat="1" applyFont="1" applyFill="1" applyBorder="1" applyAlignment="1">
      <alignment horizontal="center"/>
    </xf>
    <xf numFmtId="41" fontId="31" fillId="0" borderId="3" xfId="903" applyNumberFormat="1" applyFont="1" applyFill="1" applyBorder="1" applyAlignment="1">
      <alignment horizontal="right"/>
    </xf>
    <xf numFmtId="41" fontId="31" fillId="0" borderId="0" xfId="903" applyNumberFormat="1" applyFont="1" applyFill="1" applyBorder="1" applyAlignment="1">
      <alignment horizontal="right"/>
    </xf>
    <xf numFmtId="41" fontId="31" fillId="0" borderId="2" xfId="903" applyNumberFormat="1" applyFont="1" applyFill="1" applyBorder="1" applyAlignment="1">
      <alignment horizontal="right"/>
    </xf>
    <xf numFmtId="192" fontId="31" fillId="0" borderId="0" xfId="903" applyNumberFormat="1" applyFont="1" applyFill="1" applyBorder="1" applyAlignment="1">
      <alignment horizontal="right"/>
    </xf>
    <xf numFmtId="0" fontId="37" fillId="0" borderId="0" xfId="0" applyFont="1" applyFill="1"/>
    <xf numFmtId="14" fontId="116" fillId="0" borderId="0" xfId="0" applyNumberFormat="1" applyFont="1" applyFill="1" applyAlignment="1">
      <alignment horizontal="center"/>
    </xf>
    <xf numFmtId="41" fontId="31" fillId="0" borderId="0" xfId="903" applyNumberFormat="1" applyFont="1" applyFill="1"/>
    <xf numFmtId="41" fontId="31" fillId="0" borderId="3" xfId="903" applyNumberFormat="1" applyFont="1" applyFill="1" applyBorder="1"/>
    <xf numFmtId="41" fontId="31" fillId="0" borderId="0" xfId="903" applyNumberFormat="1" applyFont="1" applyFill="1" applyBorder="1"/>
    <xf numFmtId="15" fontId="30" fillId="0" borderId="0" xfId="0" applyNumberFormat="1" applyFont="1" applyFill="1" applyAlignment="1">
      <alignment horizontal="right"/>
    </xf>
    <xf numFmtId="0" fontId="134" fillId="0" borderId="0" xfId="0" applyFont="1" applyFill="1"/>
    <xf numFmtId="0" fontId="132" fillId="0" borderId="0" xfId="0" applyFont="1" applyFill="1"/>
    <xf numFmtId="0" fontId="30" fillId="0" borderId="0" xfId="0" applyFont="1" applyFill="1" applyBorder="1" applyAlignment="1">
      <alignment horizontal="center"/>
    </xf>
    <xf numFmtId="41" fontId="30" fillId="0" borderId="0" xfId="1240" applyNumberFormat="1" applyFont="1" applyFill="1" applyBorder="1" applyAlignment="1">
      <alignment horizontal="center"/>
    </xf>
    <xf numFmtId="41" fontId="30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31" fillId="0" borderId="0" xfId="0" applyFont="1" applyFill="1" applyBorder="1"/>
    <xf numFmtId="3" fontId="116" fillId="0" borderId="0" xfId="0" applyNumberFormat="1" applyFont="1" applyFill="1" applyBorder="1" applyAlignment="1">
      <alignment horizontal="center"/>
    </xf>
    <xf numFmtId="0" fontId="121" fillId="0" borderId="0" xfId="0" applyFont="1" applyFill="1" applyAlignment="1">
      <alignment horizontal="right"/>
    </xf>
    <xf numFmtId="0" fontId="135" fillId="0" borderId="0" xfId="0" applyFont="1" applyFill="1"/>
    <xf numFmtId="0" fontId="136" fillId="0" borderId="0" xfId="0" applyFont="1" applyFill="1"/>
    <xf numFmtId="0" fontId="137" fillId="0" borderId="0" xfId="0" applyFont="1" applyFill="1" applyAlignment="1">
      <alignment horizontal="center"/>
    </xf>
    <xf numFmtId="0" fontId="122" fillId="0" borderId="0" xfId="0" applyFont="1" applyFill="1" applyAlignment="1">
      <alignment horizontal="center"/>
    </xf>
    <xf numFmtId="0" fontId="128" fillId="0" borderId="0" xfId="0" applyFont="1" applyFill="1" applyAlignment="1"/>
    <xf numFmtId="192" fontId="127" fillId="0" borderId="0" xfId="1240" applyNumberFormat="1" applyFont="1" applyFill="1"/>
    <xf numFmtId="192" fontId="30" fillId="0" borderId="0" xfId="0" applyNumberFormat="1" applyFont="1" applyFill="1"/>
    <xf numFmtId="10" fontId="30" fillId="0" borderId="0" xfId="2194" applyNumberFormat="1" applyFont="1" applyFill="1"/>
    <xf numFmtId="43" fontId="0" fillId="0" borderId="0" xfId="0" applyNumberFormat="1" applyFill="1"/>
    <xf numFmtId="9" fontId="0" fillId="0" borderId="0" xfId="2284" applyFont="1" applyFill="1"/>
    <xf numFmtId="0" fontId="0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192" fontId="0" fillId="0" borderId="0" xfId="0" applyNumberFormat="1" applyFont="1" applyFill="1"/>
    <xf numFmtId="3" fontId="30" fillId="0" borderId="0" xfId="0" applyNumberFormat="1" applyFont="1" applyFill="1" applyBorder="1"/>
    <xf numFmtId="0" fontId="128" fillId="0" borderId="0" xfId="0" applyFont="1" applyFill="1" applyBorder="1" applyAlignment="1">
      <alignment horizontal="justify" vertical="top" wrapText="1"/>
    </xf>
    <xf numFmtId="0" fontId="122" fillId="0" borderId="0" xfId="0" applyFont="1" applyFill="1" applyBorder="1" applyAlignment="1">
      <alignment horizontal="justify" vertical="top" wrapText="1"/>
    </xf>
    <xf numFmtId="230" fontId="30" fillId="0" borderId="0" xfId="0" applyNumberFormat="1" applyFont="1" applyFill="1" applyBorder="1"/>
    <xf numFmtId="0" fontId="15" fillId="0" borderId="0" xfId="0" applyFont="1" applyFill="1" applyAlignment="1">
      <alignment horizontal="right"/>
    </xf>
    <xf numFmtId="0" fontId="121" fillId="0" borderId="0" xfId="0" applyFont="1" applyFill="1" applyBorder="1" applyAlignment="1">
      <alignment horizontal="center" wrapText="1"/>
    </xf>
    <xf numFmtId="0" fontId="122" fillId="0" borderId="0" xfId="0" applyFont="1" applyFill="1" applyBorder="1" applyAlignment="1">
      <alignment horizontal="center" wrapText="1"/>
    </xf>
    <xf numFmtId="3" fontId="128" fillId="0" borderId="0" xfId="0" applyNumberFormat="1" applyFont="1" applyFill="1" applyBorder="1" applyAlignment="1">
      <alignment horizontal="center" vertical="top" wrapText="1"/>
    </xf>
    <xf numFmtId="0" fontId="128" fillId="0" borderId="0" xfId="0" applyFont="1" applyFill="1" applyBorder="1" applyAlignment="1">
      <alignment horizontal="center" vertical="top" wrapText="1"/>
    </xf>
    <xf numFmtId="3" fontId="128" fillId="0" borderId="0" xfId="0" applyNumberFormat="1" applyFont="1" applyFill="1" applyBorder="1" applyAlignment="1">
      <alignment horizontal="right" vertical="top" wrapText="1"/>
    </xf>
    <xf numFmtId="0" fontId="128" fillId="0" borderId="0" xfId="0" applyFont="1" applyFill="1" applyBorder="1" applyAlignment="1">
      <alignment horizontal="right" vertical="top" wrapText="1"/>
    </xf>
    <xf numFmtId="0" fontId="128" fillId="0" borderId="0" xfId="0" applyFont="1" applyFill="1" applyBorder="1" applyAlignment="1">
      <alignment horizontal="right" wrapText="1"/>
    </xf>
    <xf numFmtId="41" fontId="31" fillId="0" borderId="3" xfId="1240" applyNumberFormat="1" applyFont="1" applyFill="1" applyBorder="1" applyAlignment="1"/>
    <xf numFmtId="41" fontId="31" fillId="0" borderId="3" xfId="1240" applyNumberFormat="1" applyFont="1" applyBorder="1" applyAlignment="1"/>
    <xf numFmtId="41" fontId="121" fillId="0" borderId="0" xfId="0" applyNumberFormat="1" applyFont="1" applyFill="1" applyBorder="1"/>
    <xf numFmtId="0" fontId="121" fillId="0" borderId="0" xfId="0" applyFont="1" applyFill="1" applyAlignment="1">
      <alignment horizontal="center"/>
    </xf>
    <xf numFmtId="0" fontId="121" fillId="0" borderId="3" xfId="0" applyFont="1" applyFill="1" applyBorder="1" applyAlignment="1">
      <alignment horizontal="center"/>
    </xf>
    <xf numFmtId="0" fontId="121" fillId="0" borderId="3" xfId="0" applyFont="1" applyFill="1" applyBorder="1" applyAlignment="1">
      <alignment horizontal="center" vertical="center"/>
    </xf>
    <xf numFmtId="15" fontId="121" fillId="0" borderId="0" xfId="0" applyNumberFormat="1" applyFont="1" applyFill="1" applyBorder="1" applyAlignment="1">
      <alignment horizontal="center"/>
    </xf>
    <xf numFmtId="15" fontId="121" fillId="0" borderId="3" xfId="0" applyNumberFormat="1" applyFont="1" applyFill="1" applyBorder="1" applyAlignment="1">
      <alignment horizontal="center"/>
    </xf>
    <xf numFmtId="41" fontId="30" fillId="0" borderId="0" xfId="1240" applyNumberFormat="1" applyFont="1" applyFill="1" applyBorder="1"/>
    <xf numFmtId="0" fontId="117" fillId="0" borderId="0" xfId="0" applyFont="1" applyFill="1" applyAlignment="1">
      <alignment horizontal="center"/>
    </xf>
    <xf numFmtId="0" fontId="117" fillId="0" borderId="0" xfId="0" applyFont="1" applyFill="1" applyAlignment="1"/>
    <xf numFmtId="192" fontId="30" fillId="0" borderId="3" xfId="1240" applyNumberFormat="1" applyFont="1" applyFill="1" applyBorder="1"/>
    <xf numFmtId="192" fontId="0" fillId="0" borderId="0" xfId="903" applyNumberFormat="1" applyFont="1" applyFill="1"/>
    <xf numFmtId="41" fontId="0" fillId="0" borderId="0" xfId="2194" applyNumberFormat="1" applyFont="1" applyFill="1"/>
    <xf numFmtId="0" fontId="121" fillId="0" borderId="0" xfId="0" applyFont="1" applyFill="1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43" fontId="30" fillId="0" borderId="0" xfId="903" applyFont="1" applyAlignment="1">
      <alignment horizontal="right" vertical="center"/>
    </xf>
    <xf numFmtId="41" fontId="30" fillId="0" borderId="0" xfId="903" applyNumberFormat="1" applyFont="1" applyFill="1" applyAlignment="1">
      <alignment horizontal="right"/>
    </xf>
    <xf numFmtId="41" fontId="30" fillId="0" borderId="0" xfId="903" applyNumberFormat="1" applyFont="1" applyFill="1"/>
    <xf numFmtId="0" fontId="138" fillId="0" borderId="0" xfId="0" applyFont="1" applyFill="1" applyAlignment="1"/>
    <xf numFmtId="0" fontId="139" fillId="0" borderId="0" xfId="0" applyFont="1"/>
    <xf numFmtId="0" fontId="139" fillId="0" borderId="0" xfId="0" applyFont="1" applyFill="1"/>
    <xf numFmtId="41" fontId="31" fillId="0" borderId="19" xfId="903" applyNumberFormat="1" applyFont="1" applyFill="1" applyBorder="1"/>
    <xf numFmtId="14" fontId="122" fillId="0" borderId="0" xfId="0" applyNumberFormat="1" applyFont="1" applyFill="1" applyAlignment="1">
      <alignment horizontal="center" wrapText="1"/>
    </xf>
    <xf numFmtId="0" fontId="121" fillId="0" borderId="0" xfId="0" applyFont="1" applyFill="1" applyAlignment="1">
      <alignment horizontal="center" wrapText="1"/>
    </xf>
    <xf numFmtId="41" fontId="30" fillId="0" borderId="0" xfId="2194" applyNumberFormat="1" applyFont="1" applyFill="1"/>
    <xf numFmtId="41" fontId="30" fillId="0" borderId="2" xfId="903" applyNumberFormat="1" applyFont="1" applyFill="1" applyBorder="1" applyAlignment="1">
      <alignment horizontal="right"/>
    </xf>
    <xf numFmtId="10" fontId="31" fillId="0" borderId="0" xfId="2194" applyNumberFormat="1" applyFont="1" applyFill="1" applyBorder="1" applyAlignment="1"/>
    <xf numFmtId="41" fontId="6" fillId="0" borderId="3" xfId="903" applyNumberFormat="1" applyFont="1" applyFill="1" applyBorder="1"/>
    <xf numFmtId="41" fontId="39" fillId="0" borderId="0" xfId="0" applyNumberFormat="1" applyFont="1"/>
    <xf numFmtId="0" fontId="116" fillId="0" borderId="0" xfId="0" applyFont="1" applyFill="1" applyBorder="1" applyAlignment="1">
      <alignment horizontal="center"/>
    </xf>
    <xf numFmtId="41" fontId="30" fillId="0" borderId="0" xfId="0" applyNumberFormat="1" applyFont="1" applyFill="1" applyAlignment="1">
      <alignment horizontal="right"/>
    </xf>
    <xf numFmtId="0" fontId="117" fillId="0" borderId="0" xfId="0" applyFont="1" applyFill="1"/>
    <xf numFmtId="0" fontId="119" fillId="0" borderId="0" xfId="0" applyFont="1" applyFill="1"/>
    <xf numFmtId="192" fontId="0" fillId="0" borderId="0" xfId="903" applyNumberFormat="1" applyFont="1" applyFill="1" applyAlignment="1">
      <alignment horizontal="center"/>
    </xf>
    <xf numFmtId="0" fontId="116" fillId="0" borderId="0" xfId="0" applyFont="1" applyFill="1" applyBorder="1" applyAlignment="1">
      <alignment horizontal="right"/>
    </xf>
    <xf numFmtId="37" fontId="31" fillId="0" borderId="0" xfId="0" applyNumberFormat="1" applyFont="1" applyFill="1" applyBorder="1"/>
    <xf numFmtId="192" fontId="0" fillId="0" borderId="0" xfId="903" applyNumberFormat="1" applyFont="1" applyFill="1" applyBorder="1"/>
    <xf numFmtId="192" fontId="0" fillId="0" borderId="27" xfId="903" applyNumberFormat="1" applyFont="1" applyFill="1" applyBorder="1"/>
    <xf numFmtId="37" fontId="0" fillId="0" borderId="0" xfId="0" applyNumberFormat="1" applyFill="1"/>
    <xf numFmtId="192" fontId="0" fillId="0" borderId="0" xfId="903" applyNumberFormat="1" applyFont="1" applyFill="1" applyBorder="1" applyAlignment="1">
      <alignment horizontal="center"/>
    </xf>
    <xf numFmtId="41" fontId="31" fillId="0" borderId="37" xfId="903" applyNumberFormat="1" applyFont="1" applyFill="1" applyBorder="1"/>
    <xf numFmtId="41" fontId="31" fillId="0" borderId="38" xfId="903" applyNumberFormat="1" applyFont="1" applyFill="1" applyBorder="1"/>
    <xf numFmtId="0" fontId="6" fillId="0" borderId="0" xfId="0" applyFont="1" applyFill="1" applyBorder="1"/>
    <xf numFmtId="0" fontId="37" fillId="0" borderId="0" xfId="0" applyFont="1" applyFill="1" applyBorder="1"/>
    <xf numFmtId="41" fontId="31" fillId="0" borderId="39" xfId="903" applyNumberFormat="1" applyFont="1" applyFill="1" applyBorder="1"/>
    <xf numFmtId="43" fontId="0" fillId="0" borderId="0" xfId="903" applyFont="1" applyFill="1" applyBorder="1"/>
    <xf numFmtId="41" fontId="31" fillId="0" borderId="40" xfId="903" applyNumberFormat="1" applyFont="1" applyFill="1" applyBorder="1"/>
    <xf numFmtId="41" fontId="31" fillId="0" borderId="41" xfId="903" applyNumberFormat="1" applyFont="1" applyFill="1" applyBorder="1"/>
    <xf numFmtId="0" fontId="117" fillId="0" borderId="0" xfId="0" applyFont="1" applyFill="1" applyBorder="1"/>
    <xf numFmtId="41" fontId="31" fillId="0" borderId="31" xfId="903" applyNumberFormat="1" applyFont="1" applyFill="1" applyBorder="1"/>
    <xf numFmtId="0" fontId="31" fillId="0" borderId="0" xfId="0" applyFont="1" applyFill="1" applyAlignment="1">
      <alignment horizontal="left" vertical="justify"/>
    </xf>
    <xf numFmtId="0" fontId="30" fillId="0" borderId="0" xfId="0" applyFont="1" applyFill="1" applyAlignment="1">
      <alignment vertical="justify"/>
    </xf>
    <xf numFmtId="3" fontId="31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117" fillId="0" borderId="0" xfId="0" applyNumberFormat="1" applyFont="1" applyFill="1" applyBorder="1" applyAlignment="1">
      <alignment horizontal="right"/>
    </xf>
    <xf numFmtId="0" fontId="0" fillId="27" borderId="0" xfId="0" applyFill="1"/>
    <xf numFmtId="0" fontId="140" fillId="0" borderId="0" xfId="0" applyFont="1" applyAlignment="1">
      <alignment horizontal="left" indent="1"/>
    </xf>
    <xf numFmtId="2" fontId="30" fillId="0" borderId="0" xfId="2194" applyNumberFormat="1" applyFont="1" applyFill="1"/>
    <xf numFmtId="41" fontId="31" fillId="0" borderId="0" xfId="1856" applyNumberFormat="1" applyFont="1" applyFill="1"/>
    <xf numFmtId="192" fontId="141" fillId="0" borderId="0" xfId="903" applyNumberFormat="1" applyFont="1" applyFill="1" applyAlignment="1">
      <alignment horizontal="right"/>
    </xf>
    <xf numFmtId="192" fontId="141" fillId="0" borderId="0" xfId="903" applyNumberFormat="1" applyFont="1" applyFill="1" applyBorder="1" applyAlignment="1">
      <alignment horizontal="right"/>
    </xf>
    <xf numFmtId="192" fontId="88" fillId="0" borderId="0" xfId="903" applyNumberFormat="1" applyFont="1" applyFill="1" applyBorder="1"/>
    <xf numFmtId="0" fontId="142" fillId="0" borderId="0" xfId="0" applyFont="1" applyFill="1"/>
    <xf numFmtId="41" fontId="31" fillId="0" borderId="0" xfId="1340" applyNumberFormat="1" applyFont="1" applyFill="1" applyAlignment="1">
      <alignment horizontal="right"/>
    </xf>
    <xf numFmtId="41" fontId="31" fillId="0" borderId="0" xfId="1340" applyNumberFormat="1" applyFont="1" applyFill="1" applyBorder="1" applyAlignment="1">
      <alignment horizontal="right"/>
    </xf>
    <xf numFmtId="41" fontId="31" fillId="0" borderId="3" xfId="1340" applyNumberFormat="1" applyFont="1" applyFill="1" applyBorder="1" applyAlignment="1">
      <alignment horizontal="right"/>
    </xf>
    <xf numFmtId="41" fontId="31" fillId="0" borderId="0" xfId="1340" applyNumberFormat="1" applyFont="1" applyFill="1" applyBorder="1" applyAlignment="1"/>
    <xf numFmtId="192" fontId="139" fillId="0" borderId="0" xfId="0" applyNumberFormat="1" applyFont="1" applyFill="1" applyBorder="1"/>
    <xf numFmtId="0" fontId="126" fillId="0" borderId="0" xfId="0" applyFont="1" applyFill="1"/>
    <xf numFmtId="0" fontId="31" fillId="0" borderId="0" xfId="0" applyFont="1" applyFill="1" applyAlignment="1"/>
    <xf numFmtId="0" fontId="130" fillId="0" borderId="0" xfId="0" applyFont="1" applyFill="1"/>
    <xf numFmtId="9" fontId="130" fillId="0" borderId="0" xfId="2194" applyFont="1" applyFill="1"/>
    <xf numFmtId="41" fontId="30" fillId="27" borderId="0" xfId="0" applyNumberFormat="1" applyFont="1" applyFill="1"/>
    <xf numFmtId="0" fontId="121" fillId="27" borderId="0" xfId="0" applyFont="1" applyFill="1"/>
    <xf numFmtId="0" fontId="124" fillId="27" borderId="0" xfId="0" applyFont="1" applyFill="1"/>
    <xf numFmtId="0" fontId="125" fillId="27" borderId="0" xfId="0" applyFont="1" applyFill="1"/>
    <xf numFmtId="0" fontId="0" fillId="27" borderId="0" xfId="0" applyFill="1" applyBorder="1"/>
    <xf numFmtId="192" fontId="0" fillId="27" borderId="0" xfId="1240" applyNumberFormat="1" applyFont="1" applyFill="1"/>
    <xf numFmtId="14" fontId="117" fillId="0" borderId="0" xfId="0" quotePrefix="1" applyNumberFormat="1" applyFont="1" applyAlignment="1">
      <alignment horizontal="center"/>
    </xf>
    <xf numFmtId="14" fontId="116" fillId="0" borderId="0" xfId="0" quotePrefix="1" applyNumberFormat="1" applyFont="1" applyFill="1" applyBorder="1" applyAlignment="1">
      <alignment horizontal="center"/>
    </xf>
    <xf numFmtId="0" fontId="121" fillId="0" borderId="0" xfId="0" quotePrefix="1" applyFont="1" applyFill="1"/>
    <xf numFmtId="43" fontId="30" fillId="0" borderId="0" xfId="903" quotePrefix="1" applyFont="1" applyAlignment="1">
      <alignment horizontal="right" vertical="center"/>
    </xf>
    <xf numFmtId="15" fontId="121" fillId="0" borderId="0" xfId="0" quotePrefix="1" applyNumberFormat="1" applyFont="1" applyFill="1" applyBorder="1" applyAlignment="1">
      <alignment horizontal="center"/>
    </xf>
    <xf numFmtId="0" fontId="121" fillId="27" borderId="0" xfId="0" quotePrefix="1" applyFont="1" applyFill="1"/>
    <xf numFmtId="0" fontId="121" fillId="0" borderId="0" xfId="0" quotePrefix="1" applyFont="1" applyFill="1" applyBorder="1" applyAlignment="1">
      <alignment horizontal="center"/>
    </xf>
    <xf numFmtId="0" fontId="30" fillId="0" borderId="0" xfId="0" quotePrefix="1" applyFont="1" applyFill="1"/>
    <xf numFmtId="41" fontId="146" fillId="0" borderId="0" xfId="903" applyNumberFormat="1" applyFont="1" applyFill="1"/>
    <xf numFmtId="0" fontId="0" fillId="40" borderId="0" xfId="0" applyFont="1" applyFill="1"/>
    <xf numFmtId="0" fontId="0" fillId="40" borderId="0" xfId="0" applyFill="1"/>
    <xf numFmtId="0" fontId="121" fillId="0" borderId="0" xfId="0" applyFont="1" applyFill="1" applyBorder="1" applyAlignment="1">
      <alignment horizontal="center"/>
    </xf>
    <xf numFmtId="192" fontId="30" fillId="0" borderId="0" xfId="903" applyNumberFormat="1" applyFont="1" applyFill="1" applyBorder="1"/>
    <xf numFmtId="41" fontId="30" fillId="0" borderId="0" xfId="903" applyNumberFormat="1" applyFont="1" applyFill="1" applyBorder="1" applyAlignment="1">
      <alignment horizontal="right"/>
    </xf>
    <xf numFmtId="14" fontId="121" fillId="0" borderId="0" xfId="0" applyNumberFormat="1" applyFont="1" applyFill="1" applyAlignment="1">
      <alignment horizontal="center" wrapText="1"/>
    </xf>
    <xf numFmtId="0" fontId="149" fillId="0" borderId="0" xfId="0" applyFont="1" applyFill="1"/>
    <xf numFmtId="0" fontId="0" fillId="41" borderId="0" xfId="0" applyFill="1"/>
    <xf numFmtId="41" fontId="30" fillId="27" borderId="3" xfId="0" applyNumberFormat="1" applyFont="1" applyFill="1" applyBorder="1"/>
    <xf numFmtId="41" fontId="30" fillId="0" borderId="3" xfId="0" applyNumberFormat="1" applyFont="1" applyFill="1" applyBorder="1" applyAlignment="1">
      <alignment horizontal="right"/>
    </xf>
    <xf numFmtId="41" fontId="30" fillId="0" borderId="3" xfId="0" applyNumberFormat="1" applyFont="1" applyFill="1" applyBorder="1"/>
    <xf numFmtId="0" fontId="158" fillId="0" borderId="0" xfId="0" applyFont="1" applyFill="1"/>
    <xf numFmtId="41" fontId="31" fillId="0" borderId="37" xfId="1340" applyNumberFormat="1" applyFont="1" applyFill="1" applyBorder="1" applyAlignment="1">
      <alignment horizontal="right"/>
    </xf>
    <xf numFmtId="41" fontId="31" fillId="0" borderId="4" xfId="1340" applyNumberFormat="1" applyFont="1" applyFill="1" applyBorder="1" applyAlignment="1">
      <alignment horizontal="right"/>
    </xf>
    <xf numFmtId="41" fontId="31" fillId="0" borderId="42" xfId="1340" applyNumberFormat="1" applyFont="1" applyFill="1" applyBorder="1" applyAlignment="1">
      <alignment horizontal="right"/>
    </xf>
    <xf numFmtId="41" fontId="31" fillId="0" borderId="39" xfId="1340" applyNumberFormat="1" applyFont="1" applyFill="1" applyBorder="1" applyAlignment="1">
      <alignment horizontal="right"/>
    </xf>
    <xf numFmtId="41" fontId="31" fillId="0" borderId="43" xfId="1340" applyNumberFormat="1" applyFont="1" applyFill="1" applyBorder="1" applyAlignment="1">
      <alignment horizontal="right"/>
    </xf>
    <xf numFmtId="43" fontId="6" fillId="0" borderId="0" xfId="903" applyNumberFormat="1" applyFont="1" applyFill="1"/>
    <xf numFmtId="41" fontId="146" fillId="0" borderId="0" xfId="903" applyNumberFormat="1" applyFont="1" applyFill="1" applyBorder="1"/>
    <xf numFmtId="0" fontId="0" fillId="42" borderId="0" xfId="0" applyFill="1"/>
    <xf numFmtId="0" fontId="39" fillId="0" borderId="0" xfId="0" applyFont="1" applyBorder="1"/>
    <xf numFmtId="41" fontId="39" fillId="0" borderId="0" xfId="0" applyNumberFormat="1" applyFont="1" applyBorder="1"/>
    <xf numFmtId="0" fontId="30" fillId="0" borderId="0" xfId="0" applyFont="1" applyFill="1" applyAlignment="1">
      <alignment vertical="top" wrapText="1"/>
    </xf>
    <xf numFmtId="41" fontId="31" fillId="0" borderId="3" xfId="1856" applyNumberFormat="1" applyFont="1" applyFill="1" applyBorder="1"/>
    <xf numFmtId="41" fontId="31" fillId="0" borderId="40" xfId="1340" applyNumberFormat="1" applyFont="1" applyFill="1" applyBorder="1" applyAlignment="1">
      <alignment horizontal="right"/>
    </xf>
    <xf numFmtId="41" fontId="31" fillId="0" borderId="44" xfId="1340" applyNumberFormat="1" applyFont="1" applyFill="1" applyBorder="1" applyAlignment="1">
      <alignment horizontal="right"/>
    </xf>
    <xf numFmtId="41" fontId="31" fillId="0" borderId="4" xfId="903" applyNumberFormat="1" applyFont="1" applyFill="1" applyBorder="1" applyAlignment="1">
      <alignment horizontal="right"/>
    </xf>
    <xf numFmtId="0" fontId="0" fillId="0" borderId="4" xfId="0" applyFill="1" applyBorder="1"/>
    <xf numFmtId="14" fontId="117" fillId="0" borderId="0" xfId="0" quotePrefix="1" applyNumberFormat="1" applyFont="1" applyFill="1" applyAlignment="1">
      <alignment horizontal="center"/>
    </xf>
    <xf numFmtId="0" fontId="117" fillId="0" borderId="2" xfId="0" applyFont="1" applyFill="1" applyBorder="1" applyAlignment="1">
      <alignment horizontal="center"/>
    </xf>
    <xf numFmtId="41" fontId="6" fillId="0" borderId="11" xfId="903" applyNumberFormat="1" applyFont="1" applyFill="1" applyBorder="1"/>
    <xf numFmtId="41" fontId="6" fillId="0" borderId="31" xfId="903" applyNumberFormat="1" applyFont="1" applyFill="1" applyBorder="1"/>
    <xf numFmtId="41" fontId="6" fillId="0" borderId="11" xfId="903" applyNumberFormat="1" applyFont="1" applyFill="1" applyBorder="1" applyAlignment="1"/>
    <xf numFmtId="3" fontId="6" fillId="0" borderId="0" xfId="0" applyNumberFormat="1" applyFont="1" applyFill="1"/>
    <xf numFmtId="0" fontId="31" fillId="0" borderId="0" xfId="0" applyFont="1" applyFill="1" applyAlignment="1">
      <alignment horizontal="center"/>
    </xf>
    <xf numFmtId="0" fontId="116" fillId="0" borderId="0" xfId="0" quotePrefix="1" applyFont="1" applyFill="1" applyAlignment="1">
      <alignment horizontal="center"/>
    </xf>
    <xf numFmtId="0" fontId="116" fillId="0" borderId="0" xfId="0" applyFont="1" applyFill="1" applyAlignment="1">
      <alignment horizontal="center"/>
    </xf>
    <xf numFmtId="0" fontId="31" fillId="0" borderId="0" xfId="0" applyFont="1" applyFill="1" applyAlignment="1">
      <alignment horizontal="right"/>
    </xf>
    <xf numFmtId="0" fontId="31" fillId="0" borderId="0" xfId="0" quotePrefix="1" applyFont="1" applyFill="1"/>
    <xf numFmtId="41" fontId="0" fillId="0" borderId="0" xfId="0" applyNumberFormat="1" applyFill="1" applyBorder="1"/>
    <xf numFmtId="41" fontId="116" fillId="0" borderId="2" xfId="1340" applyNumberFormat="1" applyFont="1" applyFill="1" applyBorder="1" applyAlignment="1">
      <alignment horizontal="right"/>
    </xf>
    <xf numFmtId="41" fontId="31" fillId="0" borderId="0" xfId="1340" applyNumberFormat="1" applyFont="1" applyFill="1"/>
    <xf numFmtId="41" fontId="0" fillId="0" borderId="0" xfId="1340" applyNumberFormat="1" applyFont="1" applyFill="1"/>
    <xf numFmtId="41" fontId="31" fillId="0" borderId="0" xfId="1340" applyNumberFormat="1" applyFont="1" applyFill="1" applyBorder="1"/>
    <xf numFmtId="41" fontId="0" fillId="0" borderId="0" xfId="1340" applyNumberFormat="1" applyFont="1" applyFill="1" applyBorder="1"/>
    <xf numFmtId="3" fontId="31" fillId="0" borderId="0" xfId="0" applyNumberFormat="1" applyFont="1" applyFill="1" applyBorder="1"/>
    <xf numFmtId="43" fontId="30" fillId="0" borderId="0" xfId="1240" applyFont="1" applyFill="1" applyBorder="1" applyAlignment="1">
      <alignment horizontal="right"/>
    </xf>
    <xf numFmtId="43" fontId="30" fillId="0" borderId="0" xfId="1240" applyFont="1" applyFill="1" applyBorder="1" applyAlignment="1">
      <alignment horizontal="center"/>
    </xf>
    <xf numFmtId="39" fontId="31" fillId="0" borderId="2" xfId="0" applyNumberFormat="1" applyFont="1" applyFill="1" applyBorder="1" applyAlignment="1">
      <alignment horizontal="right"/>
    </xf>
    <xf numFmtId="230" fontId="31" fillId="0" borderId="0" xfId="0" applyNumberFormat="1" applyFont="1" applyFill="1" applyBorder="1" applyAlignment="1">
      <alignment horizontal="right"/>
    </xf>
    <xf numFmtId="0" fontId="121" fillId="43" borderId="0" xfId="0" quotePrefix="1" applyFont="1" applyFill="1"/>
    <xf numFmtId="0" fontId="121" fillId="43" borderId="0" xfId="0" applyFont="1" applyFill="1"/>
    <xf numFmtId="0" fontId="39" fillId="43" borderId="0" xfId="0" applyFont="1" applyFill="1"/>
    <xf numFmtId="0" fontId="0" fillId="43" borderId="0" xfId="0" applyFill="1"/>
    <xf numFmtId="0" fontId="126" fillId="43" borderId="0" xfId="0" applyFont="1" applyFill="1" applyAlignment="1"/>
    <xf numFmtId="192" fontId="129" fillId="43" borderId="0" xfId="1240" applyNumberFormat="1" applyFont="1" applyFill="1" applyAlignment="1">
      <alignment horizontal="center" vertical="top"/>
    </xf>
    <xf numFmtId="192" fontId="130" fillId="43" borderId="0" xfId="1240" applyNumberFormat="1" applyFont="1" applyFill="1" applyAlignment="1">
      <alignment horizontal="center" vertical="top"/>
    </xf>
    <xf numFmtId="0" fontId="30" fillId="43" borderId="0" xfId="0" applyFont="1" applyFill="1"/>
    <xf numFmtId="0" fontId="0" fillId="43" borderId="0" xfId="0" applyFont="1" applyFill="1"/>
    <xf numFmtId="0" fontId="30" fillId="43" borderId="0" xfId="0" applyFont="1" applyFill="1" applyAlignment="1"/>
    <xf numFmtId="0" fontId="30" fillId="43" borderId="0" xfId="0" applyFont="1" applyFill="1" applyAlignment="1">
      <alignment vertical="top"/>
    </xf>
    <xf numFmtId="0" fontId="0" fillId="43" borderId="0" xfId="0" applyFont="1" applyFill="1" applyAlignment="1">
      <alignment vertical="top"/>
    </xf>
    <xf numFmtId="192" fontId="145" fillId="0" borderId="0" xfId="1240" applyNumberFormat="1" applyFont="1" applyFill="1"/>
    <xf numFmtId="0" fontId="0" fillId="43" borderId="0" xfId="0" applyFill="1" applyBorder="1"/>
    <xf numFmtId="192" fontId="145" fillId="43" borderId="0" xfId="1240" applyNumberFormat="1" applyFont="1" applyFill="1"/>
    <xf numFmtId="0" fontId="121" fillId="43" borderId="0" xfId="0" applyFont="1" applyFill="1" applyAlignment="1">
      <alignment horizontal="right"/>
    </xf>
    <xf numFmtId="0" fontId="126" fillId="0" borderId="0" xfId="0" applyFont="1" applyFill="1" applyAlignment="1">
      <alignment horizontal="center"/>
    </xf>
    <xf numFmtId="0" fontId="126" fillId="0" borderId="0" xfId="0" applyFont="1" applyAlignment="1">
      <alignment horizontal="center"/>
    </xf>
    <xf numFmtId="0" fontId="116" fillId="0" borderId="0" xfId="0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0" fontId="117" fillId="0" borderId="0" xfId="0" quotePrefix="1" applyFont="1" applyFill="1" applyAlignment="1">
      <alignment horizontal="center"/>
    </xf>
    <xf numFmtId="0" fontId="117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 vertical="justify"/>
    </xf>
    <xf numFmtId="0" fontId="31" fillId="0" borderId="0" xfId="0" quotePrefix="1" applyFont="1" applyFill="1" applyAlignment="1">
      <alignment horizontal="center"/>
    </xf>
    <xf numFmtId="0" fontId="31" fillId="0" borderId="0" xfId="0" applyFont="1" applyFill="1" applyAlignment="1">
      <alignment horizontal="left" vertical="top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wrapText="1"/>
    </xf>
    <xf numFmtId="0" fontId="121" fillId="0" borderId="0" xfId="0" applyFont="1" applyFill="1" applyBorder="1" applyAlignment="1">
      <alignment horizontal="center" wrapText="1"/>
    </xf>
    <xf numFmtId="0" fontId="122" fillId="0" borderId="0" xfId="0" applyFont="1" applyFill="1" applyBorder="1" applyAlignment="1">
      <alignment horizontal="center" wrapText="1"/>
    </xf>
    <xf numFmtId="0" fontId="30" fillId="0" borderId="0" xfId="0" applyFont="1" applyFill="1" applyAlignment="1">
      <alignment vertical="top" wrapText="1"/>
    </xf>
    <xf numFmtId="0" fontId="121" fillId="0" borderId="0" xfId="0" applyFont="1" applyFill="1" applyAlignment="1">
      <alignment horizontal="center"/>
    </xf>
    <xf numFmtId="0" fontId="138" fillId="0" borderId="0" xfId="0" applyFont="1" applyFill="1" applyAlignment="1">
      <alignment horizontal="center"/>
    </xf>
    <xf numFmtId="3" fontId="121" fillId="0" borderId="0" xfId="0" applyNumberFormat="1" applyFont="1" applyFill="1" applyBorder="1" applyAlignment="1">
      <alignment horizontal="center"/>
    </xf>
    <xf numFmtId="0" fontId="143" fillId="0" borderId="0" xfId="0" applyFont="1" applyFill="1" applyAlignment="1">
      <alignment horizontal="center" vertical="top"/>
    </xf>
    <xf numFmtId="0" fontId="137" fillId="0" borderId="0" xfId="0" applyFont="1" applyFill="1" applyAlignment="1">
      <alignment horizontal="center" vertical="top"/>
    </xf>
    <xf numFmtId="0" fontId="144" fillId="34" borderId="0" xfId="2011" applyFont="1" applyFill="1" applyAlignment="1">
      <alignment horizontal="center"/>
    </xf>
  </cellXfs>
  <cellStyles count="2636">
    <cellStyle name="_x0004_" xfId="1"/>
    <cellStyle name="_x0004_ 2" xfId="2"/>
    <cellStyle name="_CapacityPlan for Flash 0226" xfId="3"/>
    <cellStyle name="_CapacityPlanFY05-1207A" xfId="4"/>
    <cellStyle name="_CapacityPlanFY05-1222" xfId="5"/>
    <cellStyle name="_CapacityPlanFY05-Sep-FcstSept7" xfId="6"/>
    <cellStyle name="_CapacityPlanFY06-Jul_0712" xfId="7"/>
    <cellStyle name="_CapacityPlanFY06-Jul_0720(Hydra yld change)" xfId="8"/>
    <cellStyle name="_CapacityPlanFY06-Mar_0315" xfId="9"/>
    <cellStyle name="_CapacityPlanFY06-Mar_0329" xfId="10"/>
    <cellStyle name="_x0004__conso2010byLLP" xfId="11"/>
    <cellStyle name="_FBAR-CapacityPlan for Flash Jul-FY07" xfId="12"/>
    <cellStyle name="_FBAR-CapacityPlan for Flash Jun-FY07-Rev 2" xfId="13"/>
    <cellStyle name="_NOV07 Flash" xfId="14"/>
    <cellStyle name="_rev-01Apr" xfId="15"/>
    <cellStyle name="_rev-01Apr_Fixed Assets as at 30 Jun 2008 by Dept" xfId="16"/>
    <cellStyle name="_rev-01Apr_Note 1" xfId="17"/>
    <cellStyle name="¥¼©w¸q" xfId="18"/>
    <cellStyle name="=C:\WINDOWS\SYSTEM32\COMMAND.COM" xfId="19"/>
    <cellStyle name="=C:\WINDOWS\SYSTEM32\COMMAND.COM 2" xfId="20"/>
    <cellStyle name="=C:\WINDOWS\SYSTEM32\COMMAND.COM 3" xfId="21"/>
    <cellStyle name="=C:\WINDOWS\SYSTEM32\COMMAND.COM 4" xfId="22"/>
    <cellStyle name="=C:\WINDOWS\SYSTEM32\COMMAND.COM 5" xfId="23"/>
    <cellStyle name="=C:\WINDOWS\SYSTEM32\COMMAND.COM 6" xfId="24"/>
    <cellStyle name="=C:\WINDOWS\SYSTEM32\COMMAND.COM 7" xfId="25"/>
    <cellStyle name="=C:\WINDOWS\SYSTEM32\COMMAND.COM_conso2010byLLP" xfId="26"/>
    <cellStyle name="•W_laroux" xfId="27"/>
    <cellStyle name="20% - Accent1" xfId="28" builtinId="30" customBuiltin="1"/>
    <cellStyle name="20% - Accent1 2" xfId="29"/>
    <cellStyle name="20% - Accent1 2 2" xfId="30"/>
    <cellStyle name="20% - Accent1 2 2 2" xfId="31"/>
    <cellStyle name="20% - Accent1 2 3" xfId="32"/>
    <cellStyle name="20% - Accent1 2 3 2" xfId="33"/>
    <cellStyle name="20% - Accent1 2 4" xfId="34"/>
    <cellStyle name="20% - Accent1 2 4 2" xfId="35"/>
    <cellStyle name="20% - Accent1 2 5" xfId="36"/>
    <cellStyle name="20% - Accent1 2 5 2" xfId="37"/>
    <cellStyle name="20% - Accent1 2 6" xfId="38"/>
    <cellStyle name="20% - Accent1 2 6 2" xfId="39"/>
    <cellStyle name="20% - Accent1 2 7" xfId="40"/>
    <cellStyle name="20% - Accent1 2 7 2" xfId="41"/>
    <cellStyle name="20% - Accent1 2 8" xfId="42"/>
    <cellStyle name="20% - Accent1 3" xfId="43"/>
    <cellStyle name="20% - Accent1 3 2" xfId="44"/>
    <cellStyle name="20% - Accent1 3 2 2" xfId="45"/>
    <cellStyle name="20% - Accent1 3 3" xfId="46"/>
    <cellStyle name="20% - Accent1 3 3 2" xfId="47"/>
    <cellStyle name="20% - Accent1 3 4" xfId="48"/>
    <cellStyle name="20% - Accent1 4" xfId="49"/>
    <cellStyle name="20% - Accent1 4 2" xfId="50"/>
    <cellStyle name="20% - Accent1 4 2 2" xfId="51"/>
    <cellStyle name="20% - Accent1 4 3" xfId="52"/>
    <cellStyle name="20% - Accent1 4 3 2" xfId="53"/>
    <cellStyle name="20% - Accent1 4 4" xfId="54"/>
    <cellStyle name="20% - Accent1 5" xfId="55"/>
    <cellStyle name="20% - Accent1 5 2" xfId="56"/>
    <cellStyle name="20% - Accent1 5 2 2" xfId="57"/>
    <cellStyle name="20% - Accent1 5 3" xfId="58"/>
    <cellStyle name="20% - Accent1 5 3 2" xfId="59"/>
    <cellStyle name="20% - Accent1 5 4" xfId="60"/>
    <cellStyle name="20% - Accent1 6" xfId="61"/>
    <cellStyle name="20% - Accent1 6 2" xfId="62"/>
    <cellStyle name="20% - Accent1 7" xfId="63"/>
    <cellStyle name="20% - Accent2" xfId="64" builtinId="34" customBuiltin="1"/>
    <cellStyle name="20% - Accent2 2" xfId="65"/>
    <cellStyle name="20% - Accent2 2 2" xfId="66"/>
    <cellStyle name="20% - Accent2 2 2 2" xfId="67"/>
    <cellStyle name="20% - Accent2 2 3" xfId="68"/>
    <cellStyle name="20% - Accent2 2 3 2" xfId="69"/>
    <cellStyle name="20% - Accent2 2 4" xfId="70"/>
    <cellStyle name="20% - Accent2 2 4 2" xfId="71"/>
    <cellStyle name="20% - Accent2 2 5" xfId="72"/>
    <cellStyle name="20% - Accent2 2 5 2" xfId="73"/>
    <cellStyle name="20% - Accent2 2 6" xfId="74"/>
    <cellStyle name="20% - Accent2 2 6 2" xfId="75"/>
    <cellStyle name="20% - Accent2 2 7" xfId="76"/>
    <cellStyle name="20% - Accent2 2 7 2" xfId="77"/>
    <cellStyle name="20% - Accent2 2 8" xfId="78"/>
    <cellStyle name="20% - Accent2 3" xfId="79"/>
    <cellStyle name="20% - Accent2 3 2" xfId="80"/>
    <cellStyle name="20% - Accent2 3 2 2" xfId="81"/>
    <cellStyle name="20% - Accent2 3 3" xfId="82"/>
    <cellStyle name="20% - Accent2 3 3 2" xfId="83"/>
    <cellStyle name="20% - Accent2 3 4" xfId="84"/>
    <cellStyle name="20% - Accent2 4" xfId="85"/>
    <cellStyle name="20% - Accent2 4 2" xfId="86"/>
    <cellStyle name="20% - Accent2 4 2 2" xfId="87"/>
    <cellStyle name="20% - Accent2 4 3" xfId="88"/>
    <cellStyle name="20% - Accent2 4 3 2" xfId="89"/>
    <cellStyle name="20% - Accent2 4 4" xfId="90"/>
    <cellStyle name="20% - Accent2 5" xfId="91"/>
    <cellStyle name="20% - Accent2 5 2" xfId="92"/>
    <cellStyle name="20% - Accent2 5 2 2" xfId="93"/>
    <cellStyle name="20% - Accent2 5 3" xfId="94"/>
    <cellStyle name="20% - Accent2 5 3 2" xfId="95"/>
    <cellStyle name="20% - Accent2 5 4" xfId="96"/>
    <cellStyle name="20% - Accent2 6" xfId="97"/>
    <cellStyle name="20% - Accent2 6 2" xfId="98"/>
    <cellStyle name="20% - Accent2 7" xfId="99"/>
    <cellStyle name="20% - Accent3" xfId="100" builtinId="38" customBuiltin="1"/>
    <cellStyle name="20% - Accent3 2" xfId="101"/>
    <cellStyle name="20% - Accent3 2 2" xfId="102"/>
    <cellStyle name="20% - Accent3 2 2 2" xfId="103"/>
    <cellStyle name="20% - Accent3 2 3" xfId="104"/>
    <cellStyle name="20% - Accent3 2 3 2" xfId="105"/>
    <cellStyle name="20% - Accent3 2 4" xfId="106"/>
    <cellStyle name="20% - Accent3 2 4 2" xfId="107"/>
    <cellStyle name="20% - Accent3 2 5" xfId="108"/>
    <cellStyle name="20% - Accent3 2 5 2" xfId="109"/>
    <cellStyle name="20% - Accent3 2 6" xfId="110"/>
    <cellStyle name="20% - Accent3 2 6 2" xfId="111"/>
    <cellStyle name="20% - Accent3 2 7" xfId="112"/>
    <cellStyle name="20% - Accent3 2 7 2" xfId="113"/>
    <cellStyle name="20% - Accent3 2 8" xfId="114"/>
    <cellStyle name="20% - Accent3 3" xfId="115"/>
    <cellStyle name="20% - Accent3 3 2" xfId="116"/>
    <cellStyle name="20% - Accent3 3 2 2" xfId="117"/>
    <cellStyle name="20% - Accent3 3 3" xfId="118"/>
    <cellStyle name="20% - Accent3 3 3 2" xfId="119"/>
    <cellStyle name="20% - Accent3 3 4" xfId="120"/>
    <cellStyle name="20% - Accent3 4" xfId="121"/>
    <cellStyle name="20% - Accent3 4 2" xfId="122"/>
    <cellStyle name="20% - Accent3 4 2 2" xfId="123"/>
    <cellStyle name="20% - Accent3 4 3" xfId="124"/>
    <cellStyle name="20% - Accent3 4 3 2" xfId="125"/>
    <cellStyle name="20% - Accent3 4 4" xfId="126"/>
    <cellStyle name="20% - Accent3 5" xfId="127"/>
    <cellStyle name="20% - Accent3 5 2" xfId="128"/>
    <cellStyle name="20% - Accent3 5 2 2" xfId="129"/>
    <cellStyle name="20% - Accent3 5 3" xfId="130"/>
    <cellStyle name="20% - Accent3 5 3 2" xfId="131"/>
    <cellStyle name="20% - Accent3 5 4" xfId="132"/>
    <cellStyle name="20% - Accent3 6" xfId="133"/>
    <cellStyle name="20% - Accent3 6 2" xfId="134"/>
    <cellStyle name="20% - Accent3 7" xfId="135"/>
    <cellStyle name="20% - Accent4" xfId="136" builtinId="42" customBuiltin="1"/>
    <cellStyle name="20% - Accent4 2" xfId="137"/>
    <cellStyle name="20% - Accent4 2 2" xfId="138"/>
    <cellStyle name="20% - Accent4 2 2 2" xfId="139"/>
    <cellStyle name="20% - Accent4 2 3" xfId="140"/>
    <cellStyle name="20% - Accent4 2 3 2" xfId="141"/>
    <cellStyle name="20% - Accent4 2 4" xfId="142"/>
    <cellStyle name="20% - Accent4 2 4 2" xfId="143"/>
    <cellStyle name="20% - Accent4 2 5" xfId="144"/>
    <cellStyle name="20% - Accent4 2 5 2" xfId="145"/>
    <cellStyle name="20% - Accent4 2 6" xfId="146"/>
    <cellStyle name="20% - Accent4 2 6 2" xfId="147"/>
    <cellStyle name="20% - Accent4 2 7" xfId="148"/>
    <cellStyle name="20% - Accent4 2 7 2" xfId="149"/>
    <cellStyle name="20% - Accent4 2 8" xfId="150"/>
    <cellStyle name="20% - Accent4 3" xfId="151"/>
    <cellStyle name="20% - Accent4 3 2" xfId="152"/>
    <cellStyle name="20% - Accent4 3 2 2" xfId="153"/>
    <cellStyle name="20% - Accent4 3 3" xfId="154"/>
    <cellStyle name="20% - Accent4 3 3 2" xfId="155"/>
    <cellStyle name="20% - Accent4 3 4" xfId="156"/>
    <cellStyle name="20% - Accent4 4" xfId="157"/>
    <cellStyle name="20% - Accent4 4 2" xfId="158"/>
    <cellStyle name="20% - Accent4 4 2 2" xfId="159"/>
    <cellStyle name="20% - Accent4 4 3" xfId="160"/>
    <cellStyle name="20% - Accent4 4 3 2" xfId="161"/>
    <cellStyle name="20% - Accent4 4 4" xfId="162"/>
    <cellStyle name="20% - Accent4 5" xfId="163"/>
    <cellStyle name="20% - Accent4 5 2" xfId="164"/>
    <cellStyle name="20% - Accent4 5 2 2" xfId="165"/>
    <cellStyle name="20% - Accent4 5 3" xfId="166"/>
    <cellStyle name="20% - Accent4 5 3 2" xfId="167"/>
    <cellStyle name="20% - Accent4 5 4" xfId="168"/>
    <cellStyle name="20% - Accent4 6" xfId="169"/>
    <cellStyle name="20% - Accent4 6 2" xfId="170"/>
    <cellStyle name="20% - Accent4 7" xfId="171"/>
    <cellStyle name="20% - Accent5" xfId="172" builtinId="46" customBuiltin="1"/>
    <cellStyle name="20% - Accent5 2" xfId="173"/>
    <cellStyle name="20% - Accent5 2 2" xfId="174"/>
    <cellStyle name="20% - Accent5 2 2 2" xfId="175"/>
    <cellStyle name="20% - Accent5 2 3" xfId="176"/>
    <cellStyle name="20% - Accent5 2 3 2" xfId="177"/>
    <cellStyle name="20% - Accent5 2 4" xfId="178"/>
    <cellStyle name="20% - Accent5 2 4 2" xfId="179"/>
    <cellStyle name="20% - Accent5 2 5" xfId="180"/>
    <cellStyle name="20% - Accent5 2 5 2" xfId="181"/>
    <cellStyle name="20% - Accent5 2 6" xfId="182"/>
    <cellStyle name="20% - Accent5 2 6 2" xfId="183"/>
    <cellStyle name="20% - Accent5 2 7" xfId="184"/>
    <cellStyle name="20% - Accent5 2 7 2" xfId="185"/>
    <cellStyle name="20% - Accent5 2 8" xfId="186"/>
    <cellStyle name="20% - Accent5 3" xfId="187"/>
    <cellStyle name="20% - Accent5 3 2" xfId="188"/>
    <cellStyle name="20% - Accent5 3 2 2" xfId="189"/>
    <cellStyle name="20% - Accent5 3 3" xfId="190"/>
    <cellStyle name="20% - Accent5 3 3 2" xfId="191"/>
    <cellStyle name="20% - Accent5 3 4" xfId="192"/>
    <cellStyle name="20% - Accent5 4" xfId="193"/>
    <cellStyle name="20% - Accent5 4 2" xfId="194"/>
    <cellStyle name="20% - Accent5 4 2 2" xfId="195"/>
    <cellStyle name="20% - Accent5 4 3" xfId="196"/>
    <cellStyle name="20% - Accent5 4 3 2" xfId="197"/>
    <cellStyle name="20% - Accent5 4 4" xfId="198"/>
    <cellStyle name="20% - Accent5 5" xfId="199"/>
    <cellStyle name="20% - Accent5 5 2" xfId="200"/>
    <cellStyle name="20% - Accent5 5 2 2" xfId="201"/>
    <cellStyle name="20% - Accent5 5 3" xfId="202"/>
    <cellStyle name="20% - Accent5 5 3 2" xfId="203"/>
    <cellStyle name="20% - Accent5 5 4" xfId="204"/>
    <cellStyle name="20% - Accent5 6" xfId="205"/>
    <cellStyle name="20% - Accent5 6 2" xfId="206"/>
    <cellStyle name="20% - Accent6" xfId="207" builtinId="50" customBuiltin="1"/>
    <cellStyle name="20% - Accent6 2" xfId="208"/>
    <cellStyle name="20% - Accent6 2 2" xfId="209"/>
    <cellStyle name="20% - Accent6 2 2 2" xfId="210"/>
    <cellStyle name="20% - Accent6 2 3" xfId="211"/>
    <cellStyle name="20% - Accent6 2 3 2" xfId="212"/>
    <cellStyle name="20% - Accent6 2 4" xfId="213"/>
    <cellStyle name="20% - Accent6 2 4 2" xfId="214"/>
    <cellStyle name="20% - Accent6 2 5" xfId="215"/>
    <cellStyle name="20% - Accent6 2 5 2" xfId="216"/>
    <cellStyle name="20% - Accent6 2 6" xfId="217"/>
    <cellStyle name="20% - Accent6 2 6 2" xfId="218"/>
    <cellStyle name="20% - Accent6 2 7" xfId="219"/>
    <cellStyle name="20% - Accent6 2 7 2" xfId="220"/>
    <cellStyle name="20% - Accent6 2 8" xfId="221"/>
    <cellStyle name="20% - Accent6 3" xfId="222"/>
    <cellStyle name="20% - Accent6 3 2" xfId="223"/>
    <cellStyle name="20% - Accent6 3 2 2" xfId="224"/>
    <cellStyle name="20% - Accent6 3 3" xfId="225"/>
    <cellStyle name="20% - Accent6 3 3 2" xfId="226"/>
    <cellStyle name="20% - Accent6 3 4" xfId="227"/>
    <cellStyle name="20% - Accent6 4" xfId="228"/>
    <cellStyle name="20% - Accent6 4 2" xfId="229"/>
    <cellStyle name="20% - Accent6 4 2 2" xfId="230"/>
    <cellStyle name="20% - Accent6 4 3" xfId="231"/>
    <cellStyle name="20% - Accent6 4 3 2" xfId="232"/>
    <cellStyle name="20% - Accent6 4 4" xfId="233"/>
    <cellStyle name="20% - Accent6 5" xfId="234"/>
    <cellStyle name="20% - Accent6 5 2" xfId="235"/>
    <cellStyle name="20% - Accent6 5 2 2" xfId="236"/>
    <cellStyle name="20% - Accent6 5 3" xfId="237"/>
    <cellStyle name="20% - Accent6 5 3 2" xfId="238"/>
    <cellStyle name="20% - Accent6 5 4" xfId="239"/>
    <cellStyle name="20% - Accent6 6" xfId="240"/>
    <cellStyle name="20% - Accent6 6 2" xfId="241"/>
    <cellStyle name="20% - Accent6 7" xfId="242"/>
    <cellStyle name="³f¹ô [0]_laroux" xfId="243"/>
    <cellStyle name="³f¹ô_laroux" xfId="244"/>
    <cellStyle name="40% - Accent1" xfId="245" builtinId="31" customBuiltin="1"/>
    <cellStyle name="40% - Accent1 2" xfId="246"/>
    <cellStyle name="40% - Accent1 2 2" xfId="247"/>
    <cellStyle name="40% - Accent1 2 2 2" xfId="248"/>
    <cellStyle name="40% - Accent1 2 3" xfId="249"/>
    <cellStyle name="40% - Accent1 2 3 2" xfId="250"/>
    <cellStyle name="40% - Accent1 2 4" xfId="251"/>
    <cellStyle name="40% - Accent1 2 4 2" xfId="252"/>
    <cellStyle name="40% - Accent1 2 5" xfId="253"/>
    <cellStyle name="40% - Accent1 2 5 2" xfId="254"/>
    <cellStyle name="40% - Accent1 2 6" xfId="255"/>
    <cellStyle name="40% - Accent1 2 6 2" xfId="256"/>
    <cellStyle name="40% - Accent1 2 7" xfId="257"/>
    <cellStyle name="40% - Accent1 2 7 2" xfId="258"/>
    <cellStyle name="40% - Accent1 2 8" xfId="259"/>
    <cellStyle name="40% - Accent1 3" xfId="260"/>
    <cellStyle name="40% - Accent1 3 2" xfId="261"/>
    <cellStyle name="40% - Accent1 3 2 2" xfId="262"/>
    <cellStyle name="40% - Accent1 3 3" xfId="263"/>
    <cellStyle name="40% - Accent1 3 3 2" xfId="264"/>
    <cellStyle name="40% - Accent1 3 4" xfId="265"/>
    <cellStyle name="40% - Accent1 4" xfId="266"/>
    <cellStyle name="40% - Accent1 4 2" xfId="267"/>
    <cellStyle name="40% - Accent1 4 2 2" xfId="268"/>
    <cellStyle name="40% - Accent1 4 3" xfId="269"/>
    <cellStyle name="40% - Accent1 4 3 2" xfId="270"/>
    <cellStyle name="40% - Accent1 4 4" xfId="271"/>
    <cellStyle name="40% - Accent1 5" xfId="272"/>
    <cellStyle name="40% - Accent1 5 2" xfId="273"/>
    <cellStyle name="40% - Accent1 5 2 2" xfId="274"/>
    <cellStyle name="40% - Accent1 5 3" xfId="275"/>
    <cellStyle name="40% - Accent1 5 3 2" xfId="276"/>
    <cellStyle name="40% - Accent1 5 4" xfId="277"/>
    <cellStyle name="40% - Accent1 6" xfId="278"/>
    <cellStyle name="40% - Accent1 6 2" xfId="279"/>
    <cellStyle name="40% - Accent1 7" xfId="280"/>
    <cellStyle name="40% - Accent2" xfId="281" builtinId="35" customBuiltin="1"/>
    <cellStyle name="40% - Accent2 2" xfId="282"/>
    <cellStyle name="40% - Accent2 2 2" xfId="283"/>
    <cellStyle name="40% - Accent2 2 2 2" xfId="284"/>
    <cellStyle name="40% - Accent2 2 3" xfId="285"/>
    <cellStyle name="40% - Accent2 2 3 2" xfId="286"/>
    <cellStyle name="40% - Accent2 2 4" xfId="287"/>
    <cellStyle name="40% - Accent2 2 4 2" xfId="288"/>
    <cellStyle name="40% - Accent2 2 5" xfId="289"/>
    <cellStyle name="40% - Accent2 2 5 2" xfId="290"/>
    <cellStyle name="40% - Accent2 2 6" xfId="291"/>
    <cellStyle name="40% - Accent2 2 6 2" xfId="292"/>
    <cellStyle name="40% - Accent2 2 7" xfId="293"/>
    <cellStyle name="40% - Accent2 2 7 2" xfId="294"/>
    <cellStyle name="40% - Accent2 2 8" xfId="295"/>
    <cellStyle name="40% - Accent2 3" xfId="296"/>
    <cellStyle name="40% - Accent2 3 2" xfId="297"/>
    <cellStyle name="40% - Accent2 3 2 2" xfId="298"/>
    <cellStyle name="40% - Accent2 3 3" xfId="299"/>
    <cellStyle name="40% - Accent2 3 3 2" xfId="300"/>
    <cellStyle name="40% - Accent2 3 4" xfId="301"/>
    <cellStyle name="40% - Accent2 4" xfId="302"/>
    <cellStyle name="40% - Accent2 4 2" xfId="303"/>
    <cellStyle name="40% - Accent2 4 2 2" xfId="304"/>
    <cellStyle name="40% - Accent2 4 3" xfId="305"/>
    <cellStyle name="40% - Accent2 4 3 2" xfId="306"/>
    <cellStyle name="40% - Accent2 4 4" xfId="307"/>
    <cellStyle name="40% - Accent2 5" xfId="308"/>
    <cellStyle name="40% - Accent2 5 2" xfId="309"/>
    <cellStyle name="40% - Accent2 5 2 2" xfId="310"/>
    <cellStyle name="40% - Accent2 5 3" xfId="311"/>
    <cellStyle name="40% - Accent2 5 3 2" xfId="312"/>
    <cellStyle name="40% - Accent2 5 4" xfId="313"/>
    <cellStyle name="40% - Accent2 6" xfId="314"/>
    <cellStyle name="40% - Accent2 6 2" xfId="315"/>
    <cellStyle name="40% - Accent3" xfId="316" builtinId="39" customBuiltin="1"/>
    <cellStyle name="40% - Accent3 2" xfId="317"/>
    <cellStyle name="40% - Accent3 2 2" xfId="318"/>
    <cellStyle name="40% - Accent3 2 2 2" xfId="319"/>
    <cellStyle name="40% - Accent3 2 3" xfId="320"/>
    <cellStyle name="40% - Accent3 2 3 2" xfId="321"/>
    <cellStyle name="40% - Accent3 2 4" xfId="322"/>
    <cellStyle name="40% - Accent3 2 4 2" xfId="323"/>
    <cellStyle name="40% - Accent3 2 5" xfId="324"/>
    <cellStyle name="40% - Accent3 2 5 2" xfId="325"/>
    <cellStyle name="40% - Accent3 2 6" xfId="326"/>
    <cellStyle name="40% - Accent3 2 6 2" xfId="327"/>
    <cellStyle name="40% - Accent3 2 7" xfId="328"/>
    <cellStyle name="40% - Accent3 2 7 2" xfId="329"/>
    <cellStyle name="40% - Accent3 2 8" xfId="330"/>
    <cellStyle name="40% - Accent3 3" xfId="331"/>
    <cellStyle name="40% - Accent3 3 2" xfId="332"/>
    <cellStyle name="40% - Accent3 3 2 2" xfId="333"/>
    <cellStyle name="40% - Accent3 3 3" xfId="334"/>
    <cellStyle name="40% - Accent3 3 3 2" xfId="335"/>
    <cellStyle name="40% - Accent3 3 4" xfId="336"/>
    <cellStyle name="40% - Accent3 4" xfId="337"/>
    <cellStyle name="40% - Accent3 4 2" xfId="338"/>
    <cellStyle name="40% - Accent3 4 2 2" xfId="339"/>
    <cellStyle name="40% - Accent3 4 3" xfId="340"/>
    <cellStyle name="40% - Accent3 4 3 2" xfId="341"/>
    <cellStyle name="40% - Accent3 4 4" xfId="342"/>
    <cellStyle name="40% - Accent3 5" xfId="343"/>
    <cellStyle name="40% - Accent3 5 2" xfId="344"/>
    <cellStyle name="40% - Accent3 5 2 2" xfId="345"/>
    <cellStyle name="40% - Accent3 5 3" xfId="346"/>
    <cellStyle name="40% - Accent3 5 3 2" xfId="347"/>
    <cellStyle name="40% - Accent3 5 4" xfId="348"/>
    <cellStyle name="40% - Accent3 6" xfId="349"/>
    <cellStyle name="40% - Accent3 6 2" xfId="350"/>
    <cellStyle name="40% - Accent3 7" xfId="351"/>
    <cellStyle name="40% - Accent4" xfId="352" builtinId="43" customBuiltin="1"/>
    <cellStyle name="40% - Accent4 2" xfId="353"/>
    <cellStyle name="40% - Accent4 2 2" xfId="354"/>
    <cellStyle name="40% - Accent4 2 2 2" xfId="355"/>
    <cellStyle name="40% - Accent4 2 3" xfId="356"/>
    <cellStyle name="40% - Accent4 2 3 2" xfId="357"/>
    <cellStyle name="40% - Accent4 2 4" xfId="358"/>
    <cellStyle name="40% - Accent4 2 4 2" xfId="359"/>
    <cellStyle name="40% - Accent4 2 5" xfId="360"/>
    <cellStyle name="40% - Accent4 2 5 2" xfId="361"/>
    <cellStyle name="40% - Accent4 2 6" xfId="362"/>
    <cellStyle name="40% - Accent4 2 6 2" xfId="363"/>
    <cellStyle name="40% - Accent4 2 7" xfId="364"/>
    <cellStyle name="40% - Accent4 2 7 2" xfId="365"/>
    <cellStyle name="40% - Accent4 2 8" xfId="366"/>
    <cellStyle name="40% - Accent4 3" xfId="367"/>
    <cellStyle name="40% - Accent4 3 2" xfId="368"/>
    <cellStyle name="40% - Accent4 3 2 2" xfId="369"/>
    <cellStyle name="40% - Accent4 3 3" xfId="370"/>
    <cellStyle name="40% - Accent4 3 3 2" xfId="371"/>
    <cellStyle name="40% - Accent4 3 4" xfId="372"/>
    <cellStyle name="40% - Accent4 4" xfId="373"/>
    <cellStyle name="40% - Accent4 4 2" xfId="374"/>
    <cellStyle name="40% - Accent4 4 2 2" xfId="375"/>
    <cellStyle name="40% - Accent4 4 3" xfId="376"/>
    <cellStyle name="40% - Accent4 4 3 2" xfId="377"/>
    <cellStyle name="40% - Accent4 4 4" xfId="378"/>
    <cellStyle name="40% - Accent4 5" xfId="379"/>
    <cellStyle name="40% - Accent4 5 2" xfId="380"/>
    <cellStyle name="40% - Accent4 5 2 2" xfId="381"/>
    <cellStyle name="40% - Accent4 5 3" xfId="382"/>
    <cellStyle name="40% - Accent4 5 3 2" xfId="383"/>
    <cellStyle name="40% - Accent4 5 4" xfId="384"/>
    <cellStyle name="40% - Accent4 6" xfId="385"/>
    <cellStyle name="40% - Accent4 6 2" xfId="386"/>
    <cellStyle name="40% - Accent4 7" xfId="387"/>
    <cellStyle name="40% - Accent5" xfId="388" builtinId="47" customBuiltin="1"/>
    <cellStyle name="40% - Accent5 2" xfId="389"/>
    <cellStyle name="40% - Accent5 2 2" xfId="390"/>
    <cellStyle name="40% - Accent5 2 2 2" xfId="391"/>
    <cellStyle name="40% - Accent5 2 3" xfId="392"/>
    <cellStyle name="40% - Accent5 2 3 2" xfId="393"/>
    <cellStyle name="40% - Accent5 2 4" xfId="394"/>
    <cellStyle name="40% - Accent5 2 4 2" xfId="395"/>
    <cellStyle name="40% - Accent5 2 5" xfId="396"/>
    <cellStyle name="40% - Accent5 2 5 2" xfId="397"/>
    <cellStyle name="40% - Accent5 2 6" xfId="398"/>
    <cellStyle name="40% - Accent5 2 6 2" xfId="399"/>
    <cellStyle name="40% - Accent5 2 7" xfId="400"/>
    <cellStyle name="40% - Accent5 2 7 2" xfId="401"/>
    <cellStyle name="40% - Accent5 2 8" xfId="402"/>
    <cellStyle name="40% - Accent5 3" xfId="403"/>
    <cellStyle name="40% - Accent5 3 2" xfId="404"/>
    <cellStyle name="40% - Accent5 3 2 2" xfId="405"/>
    <cellStyle name="40% - Accent5 3 3" xfId="406"/>
    <cellStyle name="40% - Accent5 3 3 2" xfId="407"/>
    <cellStyle name="40% - Accent5 3 4" xfId="408"/>
    <cellStyle name="40% - Accent5 4" xfId="409"/>
    <cellStyle name="40% - Accent5 4 2" xfId="410"/>
    <cellStyle name="40% - Accent5 4 2 2" xfId="411"/>
    <cellStyle name="40% - Accent5 4 3" xfId="412"/>
    <cellStyle name="40% - Accent5 4 3 2" xfId="413"/>
    <cellStyle name="40% - Accent5 4 4" xfId="414"/>
    <cellStyle name="40% - Accent5 5" xfId="415"/>
    <cellStyle name="40% - Accent5 5 2" xfId="416"/>
    <cellStyle name="40% - Accent5 5 2 2" xfId="417"/>
    <cellStyle name="40% - Accent5 5 3" xfId="418"/>
    <cellStyle name="40% - Accent5 5 3 2" xfId="419"/>
    <cellStyle name="40% - Accent5 5 4" xfId="420"/>
    <cellStyle name="40% - Accent5 6" xfId="421"/>
    <cellStyle name="40% - Accent5 6 2" xfId="422"/>
    <cellStyle name="40% - Accent5 7" xfId="423"/>
    <cellStyle name="40% - Accent6" xfId="424" builtinId="51" customBuiltin="1"/>
    <cellStyle name="40% - Accent6 2" xfId="425"/>
    <cellStyle name="40% - Accent6 2 2" xfId="426"/>
    <cellStyle name="40% - Accent6 2 2 2" xfId="427"/>
    <cellStyle name="40% - Accent6 2 3" xfId="428"/>
    <cellStyle name="40% - Accent6 2 3 2" xfId="429"/>
    <cellStyle name="40% - Accent6 2 4" xfId="430"/>
    <cellStyle name="40% - Accent6 2 4 2" xfId="431"/>
    <cellStyle name="40% - Accent6 2 5" xfId="432"/>
    <cellStyle name="40% - Accent6 2 5 2" xfId="433"/>
    <cellStyle name="40% - Accent6 2 6" xfId="434"/>
    <cellStyle name="40% - Accent6 2 6 2" xfId="435"/>
    <cellStyle name="40% - Accent6 2 7" xfId="436"/>
    <cellStyle name="40% - Accent6 2 7 2" xfId="437"/>
    <cellStyle name="40% - Accent6 2 8" xfId="438"/>
    <cellStyle name="40% - Accent6 3" xfId="439"/>
    <cellStyle name="40% - Accent6 3 2" xfId="440"/>
    <cellStyle name="40% - Accent6 3 2 2" xfId="441"/>
    <cellStyle name="40% - Accent6 3 3" xfId="442"/>
    <cellStyle name="40% - Accent6 3 3 2" xfId="443"/>
    <cellStyle name="40% - Accent6 3 4" xfId="444"/>
    <cellStyle name="40% - Accent6 4" xfId="445"/>
    <cellStyle name="40% - Accent6 4 2" xfId="446"/>
    <cellStyle name="40% - Accent6 4 2 2" xfId="447"/>
    <cellStyle name="40% - Accent6 4 3" xfId="448"/>
    <cellStyle name="40% - Accent6 4 3 2" xfId="449"/>
    <cellStyle name="40% - Accent6 4 4" xfId="450"/>
    <cellStyle name="40% - Accent6 5" xfId="451"/>
    <cellStyle name="40% - Accent6 5 2" xfId="452"/>
    <cellStyle name="40% - Accent6 5 2 2" xfId="453"/>
    <cellStyle name="40% - Accent6 5 3" xfId="454"/>
    <cellStyle name="40% - Accent6 5 3 2" xfId="455"/>
    <cellStyle name="40% - Accent6 5 4" xfId="456"/>
    <cellStyle name="40% - Accent6 6" xfId="457"/>
    <cellStyle name="40% - Accent6 6 2" xfId="458"/>
    <cellStyle name="40% - Accent6 7" xfId="459"/>
    <cellStyle name="60% - Accent1" xfId="460" builtinId="32" customBuiltin="1"/>
    <cellStyle name="60% - Accent1 2" xfId="461"/>
    <cellStyle name="60% - Accent1 2 2" xfId="462"/>
    <cellStyle name="60% - Accent1 2 2 2" xfId="463"/>
    <cellStyle name="60% - Accent1 2 3" xfId="464"/>
    <cellStyle name="60% - Accent1 2 3 2" xfId="465"/>
    <cellStyle name="60% - Accent1 2 4" xfId="466"/>
    <cellStyle name="60% - Accent1 2 4 2" xfId="467"/>
    <cellStyle name="60% - Accent1 2 5" xfId="468"/>
    <cellStyle name="60% - Accent1 3" xfId="469"/>
    <cellStyle name="60% - Accent1 3 2" xfId="470"/>
    <cellStyle name="60% - Accent1 4" xfId="471"/>
    <cellStyle name="60% - Accent1 4 2" xfId="472"/>
    <cellStyle name="60% - Accent1 5" xfId="473"/>
    <cellStyle name="60% - Accent1 5 2" xfId="474"/>
    <cellStyle name="60% - Accent1 5 2 2" xfId="475"/>
    <cellStyle name="60% - Accent1 5 3" xfId="476"/>
    <cellStyle name="60% - Accent1 5 3 2" xfId="477"/>
    <cellStyle name="60% - Accent1 5 4" xfId="478"/>
    <cellStyle name="60% - Accent1 6" xfId="479"/>
    <cellStyle name="60% - Accent1 6 2" xfId="480"/>
    <cellStyle name="60% - Accent1 7" xfId="481"/>
    <cellStyle name="60% - Accent2" xfId="482" builtinId="36" customBuiltin="1"/>
    <cellStyle name="60% - Accent2 2" xfId="483"/>
    <cellStyle name="60% - Accent2 2 2" xfId="484"/>
    <cellStyle name="60% - Accent2 2 2 2" xfId="485"/>
    <cellStyle name="60% - Accent2 2 3" xfId="486"/>
    <cellStyle name="60% - Accent2 2 3 2" xfId="487"/>
    <cellStyle name="60% - Accent2 2 4" xfId="488"/>
    <cellStyle name="60% - Accent2 2 4 2" xfId="489"/>
    <cellStyle name="60% - Accent2 2 5" xfId="490"/>
    <cellStyle name="60% - Accent2 3" xfId="491"/>
    <cellStyle name="60% - Accent2 3 2" xfId="492"/>
    <cellStyle name="60% - Accent2 4" xfId="493"/>
    <cellStyle name="60% - Accent2 4 2" xfId="494"/>
    <cellStyle name="60% - Accent2 5" xfId="495"/>
    <cellStyle name="60% - Accent2 5 2" xfId="496"/>
    <cellStyle name="60% - Accent2 5 2 2" xfId="497"/>
    <cellStyle name="60% - Accent2 5 3" xfId="498"/>
    <cellStyle name="60% - Accent2 5 3 2" xfId="499"/>
    <cellStyle name="60% - Accent2 5 4" xfId="500"/>
    <cellStyle name="60% - Accent2 6" xfId="501"/>
    <cellStyle name="60% - Accent2 6 2" xfId="502"/>
    <cellStyle name="60% - Accent2 7" xfId="503"/>
    <cellStyle name="60% - Accent3" xfId="504" builtinId="40" customBuiltin="1"/>
    <cellStyle name="60% - Accent3 2" xfId="505"/>
    <cellStyle name="60% - Accent3 2 2" xfId="506"/>
    <cellStyle name="60% - Accent3 2 2 2" xfId="507"/>
    <cellStyle name="60% - Accent3 2 3" xfId="508"/>
    <cellStyle name="60% - Accent3 2 3 2" xfId="509"/>
    <cellStyle name="60% - Accent3 2 4" xfId="510"/>
    <cellStyle name="60% - Accent3 2 4 2" xfId="511"/>
    <cellStyle name="60% - Accent3 2 5" xfId="512"/>
    <cellStyle name="60% - Accent3 3" xfId="513"/>
    <cellStyle name="60% - Accent3 3 2" xfId="514"/>
    <cellStyle name="60% - Accent3 4" xfId="515"/>
    <cellStyle name="60% - Accent3 4 2" xfId="516"/>
    <cellStyle name="60% - Accent3 5" xfId="517"/>
    <cellStyle name="60% - Accent3 5 2" xfId="518"/>
    <cellStyle name="60% - Accent3 5 2 2" xfId="519"/>
    <cellStyle name="60% - Accent3 5 3" xfId="520"/>
    <cellStyle name="60% - Accent3 5 3 2" xfId="521"/>
    <cellStyle name="60% - Accent3 5 4" xfId="522"/>
    <cellStyle name="60% - Accent3 6" xfId="523"/>
    <cellStyle name="60% - Accent3 6 2" xfId="524"/>
    <cellStyle name="60% - Accent3 7" xfId="525"/>
    <cellStyle name="60% - Accent4" xfId="526" builtinId="44" customBuiltin="1"/>
    <cellStyle name="60% - Accent4 2" xfId="527"/>
    <cellStyle name="60% - Accent4 2 2" xfId="528"/>
    <cellStyle name="60% - Accent4 2 2 2" xfId="529"/>
    <cellStyle name="60% - Accent4 2 3" xfId="530"/>
    <cellStyle name="60% - Accent4 2 3 2" xfId="531"/>
    <cellStyle name="60% - Accent4 2 4" xfId="532"/>
    <cellStyle name="60% - Accent4 2 4 2" xfId="533"/>
    <cellStyle name="60% - Accent4 2 5" xfId="534"/>
    <cellStyle name="60% - Accent4 3" xfId="535"/>
    <cellStyle name="60% - Accent4 3 2" xfId="536"/>
    <cellStyle name="60% - Accent4 4" xfId="537"/>
    <cellStyle name="60% - Accent4 4 2" xfId="538"/>
    <cellStyle name="60% - Accent4 5" xfId="539"/>
    <cellStyle name="60% - Accent4 5 2" xfId="540"/>
    <cellStyle name="60% - Accent4 5 2 2" xfId="541"/>
    <cellStyle name="60% - Accent4 5 3" xfId="542"/>
    <cellStyle name="60% - Accent4 5 3 2" xfId="543"/>
    <cellStyle name="60% - Accent4 5 4" xfId="544"/>
    <cellStyle name="60% - Accent4 6" xfId="545"/>
    <cellStyle name="60% - Accent4 6 2" xfId="546"/>
    <cellStyle name="60% - Accent4 7" xfId="547"/>
    <cellStyle name="60% - Accent5" xfId="548" builtinId="48" customBuiltin="1"/>
    <cellStyle name="60% - Accent5 2" xfId="549"/>
    <cellStyle name="60% - Accent5 2 2" xfId="550"/>
    <cellStyle name="60% - Accent5 2 2 2" xfId="551"/>
    <cellStyle name="60% - Accent5 2 3" xfId="552"/>
    <cellStyle name="60% - Accent5 2 3 2" xfId="553"/>
    <cellStyle name="60% - Accent5 2 4" xfId="554"/>
    <cellStyle name="60% - Accent5 2 4 2" xfId="555"/>
    <cellStyle name="60% - Accent5 2 5" xfId="556"/>
    <cellStyle name="60% - Accent5 3" xfId="557"/>
    <cellStyle name="60% - Accent5 3 2" xfId="558"/>
    <cellStyle name="60% - Accent5 4" xfId="559"/>
    <cellStyle name="60% - Accent5 4 2" xfId="560"/>
    <cellStyle name="60% - Accent5 5" xfId="561"/>
    <cellStyle name="60% - Accent5 5 2" xfId="562"/>
    <cellStyle name="60% - Accent5 5 2 2" xfId="563"/>
    <cellStyle name="60% - Accent5 5 3" xfId="564"/>
    <cellStyle name="60% - Accent5 5 3 2" xfId="565"/>
    <cellStyle name="60% - Accent5 5 4" xfId="566"/>
    <cellStyle name="60% - Accent5 6" xfId="567"/>
    <cellStyle name="60% - Accent5 6 2" xfId="568"/>
    <cellStyle name="60% - Accent5 7" xfId="569"/>
    <cellStyle name="60% - Accent6" xfId="570" builtinId="52" customBuiltin="1"/>
    <cellStyle name="60% - Accent6 2" xfId="571"/>
    <cellStyle name="60% - Accent6 2 2" xfId="572"/>
    <cellStyle name="60% - Accent6 2 2 2" xfId="573"/>
    <cellStyle name="60% - Accent6 2 3" xfId="574"/>
    <cellStyle name="60% - Accent6 2 3 2" xfId="575"/>
    <cellStyle name="60% - Accent6 2 4" xfId="576"/>
    <cellStyle name="60% - Accent6 2 4 2" xfId="577"/>
    <cellStyle name="60% - Accent6 2 5" xfId="578"/>
    <cellStyle name="60% - Accent6 3" xfId="579"/>
    <cellStyle name="60% - Accent6 3 2" xfId="580"/>
    <cellStyle name="60% - Accent6 4" xfId="581"/>
    <cellStyle name="60% - Accent6 4 2" xfId="582"/>
    <cellStyle name="60% - Accent6 5" xfId="583"/>
    <cellStyle name="60% - Accent6 5 2" xfId="584"/>
    <cellStyle name="60% - Accent6 5 2 2" xfId="585"/>
    <cellStyle name="60% - Accent6 5 3" xfId="586"/>
    <cellStyle name="60% - Accent6 5 3 2" xfId="587"/>
    <cellStyle name="60% - Accent6 5 4" xfId="588"/>
    <cellStyle name="60% - Accent6 6" xfId="589"/>
    <cellStyle name="60% - Accent6 6 2" xfId="590"/>
    <cellStyle name="60% - Accent6 7" xfId="591"/>
    <cellStyle name="AA FRAME" xfId="592"/>
    <cellStyle name="AA HEADING" xfId="593"/>
    <cellStyle name="AA INITIALS" xfId="594"/>
    <cellStyle name="AA INPUT" xfId="595"/>
    <cellStyle name="AA LOCK" xfId="596"/>
    <cellStyle name="AA MGR NAME" xfId="597"/>
    <cellStyle name="AA NORMAL" xfId="598"/>
    <cellStyle name="AA NUMBER" xfId="599"/>
    <cellStyle name="AA NUMBER2" xfId="600"/>
    <cellStyle name="AA QUESTION" xfId="601"/>
    <cellStyle name="AA SHADE" xfId="602"/>
    <cellStyle name="ac" xfId="603"/>
    <cellStyle name="ac 2" xfId="604"/>
    <cellStyle name="ac 3" xfId="605"/>
    <cellStyle name="ac 4" xfId="606"/>
    <cellStyle name="ac 5" xfId="607"/>
    <cellStyle name="ac 6" xfId="608"/>
    <cellStyle name="ac 7" xfId="609"/>
    <cellStyle name="ac_conso2010byLLP" xfId="610"/>
    <cellStyle name="Accent1" xfId="611" builtinId="29" customBuiltin="1"/>
    <cellStyle name="Accent1 2" xfId="612"/>
    <cellStyle name="Accent1 2 2" xfId="613"/>
    <cellStyle name="Accent1 2 2 2" xfId="614"/>
    <cellStyle name="Accent1 2 3" xfId="615"/>
    <cellStyle name="Accent1 2 3 2" xfId="616"/>
    <cellStyle name="Accent1 2 4" xfId="617"/>
    <cellStyle name="Accent1 2 4 2" xfId="618"/>
    <cellStyle name="Accent1 2 5" xfId="619"/>
    <cellStyle name="Accent1 3" xfId="620"/>
    <cellStyle name="Accent1 3 2" xfId="621"/>
    <cellStyle name="Accent1 4" xfId="622"/>
    <cellStyle name="Accent1 4 2" xfId="623"/>
    <cellStyle name="Accent1 5" xfId="624"/>
    <cellStyle name="Accent1 5 2" xfId="625"/>
    <cellStyle name="Accent1 5 2 2" xfId="626"/>
    <cellStyle name="Accent1 5 3" xfId="627"/>
    <cellStyle name="Accent1 5 3 2" xfId="628"/>
    <cellStyle name="Accent1 5 4" xfId="629"/>
    <cellStyle name="Accent1 6" xfId="630"/>
    <cellStyle name="Accent1 6 2" xfId="631"/>
    <cellStyle name="Accent1 7" xfId="632"/>
    <cellStyle name="Accent2" xfId="633" builtinId="33" customBuiltin="1"/>
    <cellStyle name="Accent2 2" xfId="634"/>
    <cellStyle name="Accent2 2 2" xfId="635"/>
    <cellStyle name="Accent2 2 2 2" xfId="636"/>
    <cellStyle name="Accent2 2 3" xfId="637"/>
    <cellStyle name="Accent2 2 3 2" xfId="638"/>
    <cellStyle name="Accent2 2 4" xfId="639"/>
    <cellStyle name="Accent2 2 4 2" xfId="640"/>
    <cellStyle name="Accent2 2 5" xfId="641"/>
    <cellStyle name="Accent2 3" xfId="642"/>
    <cellStyle name="Accent2 3 2" xfId="643"/>
    <cellStyle name="Accent2 4" xfId="644"/>
    <cellStyle name="Accent2 4 2" xfId="645"/>
    <cellStyle name="Accent2 5" xfId="646"/>
    <cellStyle name="Accent2 5 2" xfId="647"/>
    <cellStyle name="Accent2 5 2 2" xfId="648"/>
    <cellStyle name="Accent2 5 3" xfId="649"/>
    <cellStyle name="Accent2 5 3 2" xfId="650"/>
    <cellStyle name="Accent2 5 4" xfId="651"/>
    <cellStyle name="Accent2 6" xfId="652"/>
    <cellStyle name="Accent2 6 2" xfId="653"/>
    <cellStyle name="Accent2 7" xfId="654"/>
    <cellStyle name="Accent3" xfId="655" builtinId="37" customBuiltin="1"/>
    <cellStyle name="Accent3 2" xfId="656"/>
    <cellStyle name="Accent3 2 2" xfId="657"/>
    <cellStyle name="Accent3 2 2 2" xfId="658"/>
    <cellStyle name="Accent3 2 3" xfId="659"/>
    <cellStyle name="Accent3 2 3 2" xfId="660"/>
    <cellStyle name="Accent3 2 4" xfId="661"/>
    <cellStyle name="Accent3 2 4 2" xfId="662"/>
    <cellStyle name="Accent3 2 5" xfId="663"/>
    <cellStyle name="Accent3 3" xfId="664"/>
    <cellStyle name="Accent3 3 2" xfId="665"/>
    <cellStyle name="Accent3 4" xfId="666"/>
    <cellStyle name="Accent3 4 2" xfId="667"/>
    <cellStyle name="Accent3 5" xfId="668"/>
    <cellStyle name="Accent3 5 2" xfId="669"/>
    <cellStyle name="Accent3 5 2 2" xfId="670"/>
    <cellStyle name="Accent3 5 3" xfId="671"/>
    <cellStyle name="Accent3 5 3 2" xfId="672"/>
    <cellStyle name="Accent3 5 4" xfId="673"/>
    <cellStyle name="Accent3 6" xfId="674"/>
    <cellStyle name="Accent3 6 2" xfId="675"/>
    <cellStyle name="Accent3 7" xfId="676"/>
    <cellStyle name="Accent4" xfId="677" builtinId="41" customBuiltin="1"/>
    <cellStyle name="Accent4 2" xfId="678"/>
    <cellStyle name="Accent4 2 2" xfId="679"/>
    <cellStyle name="Accent4 2 2 2" xfId="680"/>
    <cellStyle name="Accent4 2 3" xfId="681"/>
    <cellStyle name="Accent4 2 3 2" xfId="682"/>
    <cellStyle name="Accent4 2 4" xfId="683"/>
    <cellStyle name="Accent4 2 4 2" xfId="684"/>
    <cellStyle name="Accent4 2 5" xfId="685"/>
    <cellStyle name="Accent4 3" xfId="686"/>
    <cellStyle name="Accent4 3 2" xfId="687"/>
    <cellStyle name="Accent4 4" xfId="688"/>
    <cellStyle name="Accent4 4 2" xfId="689"/>
    <cellStyle name="Accent4 5" xfId="690"/>
    <cellStyle name="Accent4 5 2" xfId="691"/>
    <cellStyle name="Accent4 5 2 2" xfId="692"/>
    <cellStyle name="Accent4 5 3" xfId="693"/>
    <cellStyle name="Accent4 5 3 2" xfId="694"/>
    <cellStyle name="Accent4 5 4" xfId="695"/>
    <cellStyle name="Accent4 6" xfId="696"/>
    <cellStyle name="Accent4 6 2" xfId="697"/>
    <cellStyle name="Accent4 7" xfId="698"/>
    <cellStyle name="Accent5" xfId="699" builtinId="45" customBuiltin="1"/>
    <cellStyle name="Accent5 2" xfId="700"/>
    <cellStyle name="Accent5 2 2" xfId="701"/>
    <cellStyle name="Accent5 2 2 2" xfId="702"/>
    <cellStyle name="Accent5 2 3" xfId="703"/>
    <cellStyle name="Accent5 2 3 2" xfId="704"/>
    <cellStyle name="Accent5 2 4" xfId="705"/>
    <cellStyle name="Accent5 2 4 2" xfId="706"/>
    <cellStyle name="Accent5 2 5" xfId="707"/>
    <cellStyle name="Accent5 3" xfId="708"/>
    <cellStyle name="Accent5 3 2" xfId="709"/>
    <cellStyle name="Accent5 4" xfId="710"/>
    <cellStyle name="Accent5 4 2" xfId="711"/>
    <cellStyle name="Accent5 5" xfId="712"/>
    <cellStyle name="Accent5 5 2" xfId="713"/>
    <cellStyle name="Accent5 5 2 2" xfId="714"/>
    <cellStyle name="Accent5 5 3" xfId="715"/>
    <cellStyle name="Accent5 5 3 2" xfId="716"/>
    <cellStyle name="Accent5 5 4" xfId="717"/>
    <cellStyle name="Accent5 6" xfId="718"/>
    <cellStyle name="Accent5 6 2" xfId="719"/>
    <cellStyle name="Accent6" xfId="720" builtinId="49" customBuiltin="1"/>
    <cellStyle name="Accent6 2" xfId="721"/>
    <cellStyle name="Accent6 2 2" xfId="722"/>
    <cellStyle name="Accent6 2 2 2" xfId="723"/>
    <cellStyle name="Accent6 2 3" xfId="724"/>
    <cellStyle name="Accent6 2 3 2" xfId="725"/>
    <cellStyle name="Accent6 2 4" xfId="726"/>
    <cellStyle name="Accent6 2 4 2" xfId="727"/>
    <cellStyle name="Accent6 2 5" xfId="728"/>
    <cellStyle name="Accent6 3" xfId="729"/>
    <cellStyle name="Accent6 3 2" xfId="730"/>
    <cellStyle name="Accent6 4" xfId="731"/>
    <cellStyle name="Accent6 4 2" xfId="732"/>
    <cellStyle name="Accent6 5" xfId="733"/>
    <cellStyle name="Accent6 5 2" xfId="734"/>
    <cellStyle name="Accent6 5 2 2" xfId="735"/>
    <cellStyle name="Accent6 5 3" xfId="736"/>
    <cellStyle name="Accent6 5 3 2" xfId="737"/>
    <cellStyle name="Accent6 5 4" xfId="738"/>
    <cellStyle name="Accent6 6" xfId="739"/>
    <cellStyle name="Accent6 6 2" xfId="740"/>
    <cellStyle name="Accent6 7" xfId="741"/>
    <cellStyle name="Accounting" xfId="742"/>
    <cellStyle name="Accounting .00" xfId="743"/>
    <cellStyle name="args.style" xfId="744"/>
    <cellStyle name="Availability" xfId="745"/>
    <cellStyle name="Background" xfId="746"/>
    <cellStyle name="Bad" xfId="747" builtinId="27" customBuiltin="1"/>
    <cellStyle name="Bad 2" xfId="748"/>
    <cellStyle name="Bad 2 2" xfId="749"/>
    <cellStyle name="Bad 2 2 2" xfId="750"/>
    <cellStyle name="Bad 2 3" xfId="751"/>
    <cellStyle name="Bad 2 3 2" xfId="752"/>
    <cellStyle name="Bad 2 4" xfId="753"/>
    <cellStyle name="Bad 2 4 2" xfId="754"/>
    <cellStyle name="Bad 2 5" xfId="755"/>
    <cellStyle name="Bad 3" xfId="756"/>
    <cellStyle name="Bad 3 2" xfId="757"/>
    <cellStyle name="Bad 4" xfId="758"/>
    <cellStyle name="Bad 4 2" xfId="759"/>
    <cellStyle name="Bad 5" xfId="760"/>
    <cellStyle name="Bad 5 2" xfId="761"/>
    <cellStyle name="Bad 5 2 2" xfId="762"/>
    <cellStyle name="Bad 5 3" xfId="763"/>
    <cellStyle name="Bad 5 3 2" xfId="764"/>
    <cellStyle name="Bad 5 4" xfId="765"/>
    <cellStyle name="Bad 6" xfId="766"/>
    <cellStyle name="Bad 6 2" xfId="767"/>
    <cellStyle name="Bad 7" xfId="768"/>
    <cellStyle name="Basic" xfId="769"/>
    <cellStyle name="Border" xfId="770"/>
    <cellStyle name="Calc Currency (0)" xfId="771"/>
    <cellStyle name="Calc Currency (0) 2" xfId="772"/>
    <cellStyle name="Calc Currency (0) 2 2" xfId="773"/>
    <cellStyle name="Calc Currency (0) 2 3" xfId="774"/>
    <cellStyle name="Calc Currency (0) 3" xfId="775"/>
    <cellStyle name="Calc Currency (0) 3 2" xfId="776"/>
    <cellStyle name="Calc Currency (0) 4" xfId="777"/>
    <cellStyle name="Calc Currency (0) 5" xfId="778"/>
    <cellStyle name="Calc Currency (0) 6" xfId="779"/>
    <cellStyle name="Calc Currency (0) 7" xfId="780"/>
    <cellStyle name="Calc Currency (0) 8" xfId="781"/>
    <cellStyle name="Calc Currency (0)_conso2010byLLP" xfId="782"/>
    <cellStyle name="Calc Currency (2)" xfId="783"/>
    <cellStyle name="Calc Currency (2) 2" xfId="784"/>
    <cellStyle name="Calc Currency (2) 3" xfId="785"/>
    <cellStyle name="Calc Currency (2) 4" xfId="786"/>
    <cellStyle name="Calc Currency (2) 5" xfId="787"/>
    <cellStyle name="Calc Currency (2) 6" xfId="788"/>
    <cellStyle name="Calc Currency (2) 7" xfId="789"/>
    <cellStyle name="Calc Currency (2) 8" xfId="790"/>
    <cellStyle name="Calc Currency (2)_conso2010byLLP" xfId="791"/>
    <cellStyle name="Calc Percent (0)" xfId="792"/>
    <cellStyle name="Calc Percent (0) 2" xfId="793"/>
    <cellStyle name="Calc Percent (0) 3" xfId="794"/>
    <cellStyle name="Calc Percent (0) 4" xfId="795"/>
    <cellStyle name="Calc Percent (0) 5" xfId="796"/>
    <cellStyle name="Calc Percent (0) 6" xfId="797"/>
    <cellStyle name="Calc Percent (0) 7" xfId="798"/>
    <cellStyle name="Calc Percent (0) 8" xfId="799"/>
    <cellStyle name="Calc Percent (0)_conso2010byLLP" xfId="800"/>
    <cellStyle name="Calc Percent (1)" xfId="801"/>
    <cellStyle name="Calc Percent (1) 2" xfId="802"/>
    <cellStyle name="Calc Percent (1) 2 2" xfId="803"/>
    <cellStyle name="Calc Percent (1) 2 3" xfId="804"/>
    <cellStyle name="Calc Percent (1) 3" xfId="805"/>
    <cellStyle name="Calc Percent (1) 3 2" xfId="806"/>
    <cellStyle name="Calc Percent (1) 4" xfId="807"/>
    <cellStyle name="Calc Percent (1) 5" xfId="808"/>
    <cellStyle name="Calc Percent (1) 6" xfId="809"/>
    <cellStyle name="Calc Percent (1) 7" xfId="810"/>
    <cellStyle name="Calc Percent (1) 8" xfId="811"/>
    <cellStyle name="Calc Percent (1)_conso2010byLLP" xfId="812"/>
    <cellStyle name="Calc Percent (2)" xfId="813"/>
    <cellStyle name="Calc Percent (2) 2" xfId="814"/>
    <cellStyle name="Calc Percent (2) 2 2" xfId="815"/>
    <cellStyle name="Calc Percent (2) 2 3" xfId="816"/>
    <cellStyle name="Calc Percent (2) 3" xfId="817"/>
    <cellStyle name="Calc Percent (2) 3 2" xfId="818"/>
    <cellStyle name="Calc Percent (2) 4" xfId="819"/>
    <cellStyle name="Calc Percent (2) 5" xfId="820"/>
    <cellStyle name="Calc Percent (2) 6" xfId="821"/>
    <cellStyle name="Calc Percent (2) 7" xfId="822"/>
    <cellStyle name="Calc Percent (2) 8" xfId="823"/>
    <cellStyle name="Calc Percent (2)_conso2010byLLP" xfId="824"/>
    <cellStyle name="Calc Units (0)" xfId="825"/>
    <cellStyle name="Calc Units (0) 2" xfId="826"/>
    <cellStyle name="Calc Units (0) 2 2" xfId="827"/>
    <cellStyle name="Calc Units (0) 2 3" xfId="828"/>
    <cellStyle name="Calc Units (0) 3" xfId="829"/>
    <cellStyle name="Calc Units (0) 3 2" xfId="830"/>
    <cellStyle name="Calc Units (0) 4" xfId="831"/>
    <cellStyle name="Calc Units (0) 5" xfId="832"/>
    <cellStyle name="Calc Units (0) 6" xfId="833"/>
    <cellStyle name="Calc Units (0) 7" xfId="834"/>
    <cellStyle name="Calc Units (0) 8" xfId="835"/>
    <cellStyle name="Calc Units (0)_conso2010byLLP" xfId="836"/>
    <cellStyle name="Calc Units (1)" xfId="837"/>
    <cellStyle name="Calc Units (1) 2" xfId="838"/>
    <cellStyle name="Calc Units (1) 2 2" xfId="839"/>
    <cellStyle name="Calc Units (1) 2 3" xfId="840"/>
    <cellStyle name="Calc Units (1) 3" xfId="841"/>
    <cellStyle name="Calc Units (1) 3 2" xfId="842"/>
    <cellStyle name="Calc Units (1) 4" xfId="843"/>
    <cellStyle name="Calc Units (1) 5" xfId="844"/>
    <cellStyle name="Calc Units (1) 6" xfId="845"/>
    <cellStyle name="Calc Units (1) 7" xfId="846"/>
    <cellStyle name="Calc Units (1) 8" xfId="847"/>
    <cellStyle name="Calc Units (1)_conso2010byLLP" xfId="848"/>
    <cellStyle name="Calc Units (2)" xfId="849"/>
    <cellStyle name="Calc Units (2) 2" xfId="850"/>
    <cellStyle name="Calc Units (2) 3" xfId="851"/>
    <cellStyle name="Calc Units (2) 4" xfId="852"/>
    <cellStyle name="Calc Units (2) 5" xfId="853"/>
    <cellStyle name="Calc Units (2) 6" xfId="854"/>
    <cellStyle name="Calc Units (2) 7" xfId="855"/>
    <cellStyle name="Calc Units (2) 8" xfId="856"/>
    <cellStyle name="Calc Units (2)_conso2010byLLP" xfId="857"/>
    <cellStyle name="Calculation" xfId="858" builtinId="22" customBuiltin="1"/>
    <cellStyle name="Calculation 2" xfId="859"/>
    <cellStyle name="Calculation 2 2" xfId="860"/>
    <cellStyle name="Calculation 2 2 2" xfId="861"/>
    <cellStyle name="Calculation 2 3" xfId="862"/>
    <cellStyle name="Calculation 2 3 2" xfId="863"/>
    <cellStyle name="Calculation 2 4" xfId="864"/>
    <cellStyle name="Calculation 2 4 2" xfId="865"/>
    <cellStyle name="Calculation 2 5" xfId="866"/>
    <cellStyle name="Calculation 3" xfId="867"/>
    <cellStyle name="Calculation 3 2" xfId="868"/>
    <cellStyle name="Calculation 4" xfId="869"/>
    <cellStyle name="Calculation 4 2" xfId="870"/>
    <cellStyle name="Calculation 5" xfId="871"/>
    <cellStyle name="Calculation 5 2" xfId="872"/>
    <cellStyle name="Calculation 5 2 2" xfId="873"/>
    <cellStyle name="Calculation 5 3" xfId="874"/>
    <cellStyle name="Calculation 5 3 2" xfId="875"/>
    <cellStyle name="Calculation 5 4" xfId="876"/>
    <cellStyle name="Calculation 6" xfId="877"/>
    <cellStyle name="Calculation 6 2" xfId="878"/>
    <cellStyle name="Calculation 7" xfId="879"/>
    <cellStyle name="category" xfId="880"/>
    <cellStyle name="Changed" xfId="881"/>
    <cellStyle name="Check Cell" xfId="882" builtinId="23" customBuiltin="1"/>
    <cellStyle name="Check Cell 2" xfId="883"/>
    <cellStyle name="Check Cell 2 2" xfId="884"/>
    <cellStyle name="Check Cell 2 2 2" xfId="885"/>
    <cellStyle name="Check Cell 2 3" xfId="886"/>
    <cellStyle name="Check Cell 2 3 2" xfId="887"/>
    <cellStyle name="Check Cell 2 4" xfId="888"/>
    <cellStyle name="Check Cell 2 4 2" xfId="889"/>
    <cellStyle name="Check Cell 2 5" xfId="890"/>
    <cellStyle name="Check Cell 3" xfId="891"/>
    <cellStyle name="Check Cell 3 2" xfId="892"/>
    <cellStyle name="Check Cell 4" xfId="893"/>
    <cellStyle name="Check Cell 4 2" xfId="894"/>
    <cellStyle name="Check Cell 5" xfId="895"/>
    <cellStyle name="Check Cell 5 2" xfId="896"/>
    <cellStyle name="Check Cell 5 2 2" xfId="897"/>
    <cellStyle name="Check Cell 5 3" xfId="898"/>
    <cellStyle name="Check Cell 5 3 2" xfId="899"/>
    <cellStyle name="Check Cell 5 4" xfId="900"/>
    <cellStyle name="Check Cell 6" xfId="901"/>
    <cellStyle name="Check Cell 6 2" xfId="902"/>
    <cellStyle name="Comma" xfId="903" builtinId="3"/>
    <cellStyle name="Comma  - Style1" xfId="904"/>
    <cellStyle name="Comma  - Style1 10" xfId="905"/>
    <cellStyle name="Comma  - Style1 11" xfId="906"/>
    <cellStyle name="Comma  - Style1 12" xfId="907"/>
    <cellStyle name="Comma  - Style1 13" xfId="908"/>
    <cellStyle name="Comma  - Style1 14" xfId="909"/>
    <cellStyle name="Comma  - Style1 15" xfId="910"/>
    <cellStyle name="Comma  - Style1 16" xfId="911"/>
    <cellStyle name="Comma  - Style1 17" xfId="912"/>
    <cellStyle name="Comma  - Style1 2" xfId="913"/>
    <cellStyle name="Comma  - Style1 3" xfId="914"/>
    <cellStyle name="Comma  - Style1 4" xfId="915"/>
    <cellStyle name="Comma  - Style1 5" xfId="916"/>
    <cellStyle name="Comma  - Style1 6" xfId="917"/>
    <cellStyle name="Comma  - Style1 7" xfId="918"/>
    <cellStyle name="Comma  - Style1 8" xfId="919"/>
    <cellStyle name="Comma  - Style1 9" xfId="920"/>
    <cellStyle name="Comma  - Style2" xfId="921"/>
    <cellStyle name="Comma  - Style2 10" xfId="922"/>
    <cellStyle name="Comma  - Style2 11" xfId="923"/>
    <cellStyle name="Comma  - Style2 12" xfId="924"/>
    <cellStyle name="Comma  - Style2 13" xfId="925"/>
    <cellStyle name="Comma  - Style2 14" xfId="926"/>
    <cellStyle name="Comma  - Style2 15" xfId="927"/>
    <cellStyle name="Comma  - Style2 16" xfId="928"/>
    <cellStyle name="Comma  - Style2 17" xfId="929"/>
    <cellStyle name="Comma  - Style2 2" xfId="930"/>
    <cellStyle name="Comma  - Style2 3" xfId="931"/>
    <cellStyle name="Comma  - Style2 4" xfId="932"/>
    <cellStyle name="Comma  - Style2 5" xfId="933"/>
    <cellStyle name="Comma  - Style2 6" xfId="934"/>
    <cellStyle name="Comma  - Style2 7" xfId="935"/>
    <cellStyle name="Comma  - Style2 8" xfId="936"/>
    <cellStyle name="Comma  - Style2 9" xfId="937"/>
    <cellStyle name="Comma  - Style3" xfId="938"/>
    <cellStyle name="Comma  - Style3 10" xfId="939"/>
    <cellStyle name="Comma  - Style3 11" xfId="940"/>
    <cellStyle name="Comma  - Style3 12" xfId="941"/>
    <cellStyle name="Comma  - Style3 13" xfId="942"/>
    <cellStyle name="Comma  - Style3 14" xfId="943"/>
    <cellStyle name="Comma  - Style3 15" xfId="944"/>
    <cellStyle name="Comma  - Style3 16" xfId="945"/>
    <cellStyle name="Comma  - Style3 17" xfId="946"/>
    <cellStyle name="Comma  - Style3 2" xfId="947"/>
    <cellStyle name="Comma  - Style3 3" xfId="948"/>
    <cellStyle name="Comma  - Style3 4" xfId="949"/>
    <cellStyle name="Comma  - Style3 5" xfId="950"/>
    <cellStyle name="Comma  - Style3 6" xfId="951"/>
    <cellStyle name="Comma  - Style3 7" xfId="952"/>
    <cellStyle name="Comma  - Style3 8" xfId="953"/>
    <cellStyle name="Comma  - Style3 9" xfId="954"/>
    <cellStyle name="Comma  - Style4" xfId="955"/>
    <cellStyle name="Comma  - Style4 10" xfId="956"/>
    <cellStyle name="Comma  - Style4 11" xfId="957"/>
    <cellStyle name="Comma  - Style4 12" xfId="958"/>
    <cellStyle name="Comma  - Style4 13" xfId="959"/>
    <cellStyle name="Comma  - Style4 14" xfId="960"/>
    <cellStyle name="Comma  - Style4 15" xfId="961"/>
    <cellStyle name="Comma  - Style4 16" xfId="962"/>
    <cellStyle name="Comma  - Style4 17" xfId="963"/>
    <cellStyle name="Comma  - Style4 2" xfId="964"/>
    <cellStyle name="Comma  - Style4 3" xfId="965"/>
    <cellStyle name="Comma  - Style4 4" xfId="966"/>
    <cellStyle name="Comma  - Style4 5" xfId="967"/>
    <cellStyle name="Comma  - Style4 6" xfId="968"/>
    <cellStyle name="Comma  - Style4 7" xfId="969"/>
    <cellStyle name="Comma  - Style4 8" xfId="970"/>
    <cellStyle name="Comma  - Style4 9" xfId="971"/>
    <cellStyle name="Comma  - Style5" xfId="972"/>
    <cellStyle name="Comma  - Style5 10" xfId="973"/>
    <cellStyle name="Comma  - Style5 11" xfId="974"/>
    <cellStyle name="Comma  - Style5 12" xfId="975"/>
    <cellStyle name="Comma  - Style5 13" xfId="976"/>
    <cellStyle name="Comma  - Style5 14" xfId="977"/>
    <cellStyle name="Comma  - Style5 15" xfId="978"/>
    <cellStyle name="Comma  - Style5 16" xfId="979"/>
    <cellStyle name="Comma  - Style5 17" xfId="980"/>
    <cellStyle name="Comma  - Style5 2" xfId="981"/>
    <cellStyle name="Comma  - Style5 3" xfId="982"/>
    <cellStyle name="Comma  - Style5 4" xfId="983"/>
    <cellStyle name="Comma  - Style5 5" xfId="984"/>
    <cellStyle name="Comma  - Style5 6" xfId="985"/>
    <cellStyle name="Comma  - Style5 7" xfId="986"/>
    <cellStyle name="Comma  - Style5 8" xfId="987"/>
    <cellStyle name="Comma  - Style5 9" xfId="988"/>
    <cellStyle name="Comma  - Style6" xfId="989"/>
    <cellStyle name="Comma  - Style6 10" xfId="990"/>
    <cellStyle name="Comma  - Style6 11" xfId="991"/>
    <cellStyle name="Comma  - Style6 12" xfId="992"/>
    <cellStyle name="Comma  - Style6 13" xfId="993"/>
    <cellStyle name="Comma  - Style6 14" xfId="994"/>
    <cellStyle name="Comma  - Style6 15" xfId="995"/>
    <cellStyle name="Comma  - Style6 16" xfId="996"/>
    <cellStyle name="Comma  - Style6 17" xfId="997"/>
    <cellStyle name="Comma  - Style6 2" xfId="998"/>
    <cellStyle name="Comma  - Style6 3" xfId="999"/>
    <cellStyle name="Comma  - Style6 4" xfId="1000"/>
    <cellStyle name="Comma  - Style6 5" xfId="1001"/>
    <cellStyle name="Comma  - Style6 6" xfId="1002"/>
    <cellStyle name="Comma  - Style6 7" xfId="1003"/>
    <cellStyle name="Comma  - Style6 8" xfId="1004"/>
    <cellStyle name="Comma  - Style6 9" xfId="1005"/>
    <cellStyle name="Comma  - Style7" xfId="1006"/>
    <cellStyle name="Comma  - Style7 10" xfId="1007"/>
    <cellStyle name="Comma  - Style7 11" xfId="1008"/>
    <cellStyle name="Comma  - Style7 12" xfId="1009"/>
    <cellStyle name="Comma  - Style7 13" xfId="1010"/>
    <cellStyle name="Comma  - Style7 14" xfId="1011"/>
    <cellStyle name="Comma  - Style7 15" xfId="1012"/>
    <cellStyle name="Comma  - Style7 16" xfId="1013"/>
    <cellStyle name="Comma  - Style7 17" xfId="1014"/>
    <cellStyle name="Comma  - Style7 2" xfId="1015"/>
    <cellStyle name="Comma  - Style7 3" xfId="1016"/>
    <cellStyle name="Comma  - Style7 4" xfId="1017"/>
    <cellStyle name="Comma  - Style7 5" xfId="1018"/>
    <cellStyle name="Comma  - Style7 6" xfId="1019"/>
    <cellStyle name="Comma  - Style7 7" xfId="1020"/>
    <cellStyle name="Comma  - Style7 8" xfId="1021"/>
    <cellStyle name="Comma  - Style7 9" xfId="1022"/>
    <cellStyle name="Comma  - Style8" xfId="1023"/>
    <cellStyle name="Comma  - Style8 10" xfId="1024"/>
    <cellStyle name="Comma  - Style8 11" xfId="1025"/>
    <cellStyle name="Comma  - Style8 12" xfId="1026"/>
    <cellStyle name="Comma  - Style8 13" xfId="1027"/>
    <cellStyle name="Comma  - Style8 14" xfId="1028"/>
    <cellStyle name="Comma  - Style8 15" xfId="1029"/>
    <cellStyle name="Comma  - Style8 16" xfId="1030"/>
    <cellStyle name="Comma  - Style8 17" xfId="1031"/>
    <cellStyle name="Comma  - Style8 2" xfId="1032"/>
    <cellStyle name="Comma  - Style8 3" xfId="1033"/>
    <cellStyle name="Comma  - Style8 4" xfId="1034"/>
    <cellStyle name="Comma  - Style8 5" xfId="1035"/>
    <cellStyle name="Comma  - Style8 6" xfId="1036"/>
    <cellStyle name="Comma  - Style8 7" xfId="1037"/>
    <cellStyle name="Comma  - Style8 8" xfId="1038"/>
    <cellStyle name="Comma  - Style8 9" xfId="1039"/>
    <cellStyle name="Comma [0] 10" xfId="1040"/>
    <cellStyle name="Comma [0] 2" xfId="1041"/>
    <cellStyle name="Comma [0] 2 10" xfId="1042"/>
    <cellStyle name="Comma [0] 2 2" xfId="1043"/>
    <cellStyle name="Comma [0] 2 2 2" xfId="1044"/>
    <cellStyle name="Comma [0] 2 2 3" xfId="1045"/>
    <cellStyle name="Comma [0] 2 3" xfId="1046"/>
    <cellStyle name="Comma [0] 2 4" xfId="1047"/>
    <cellStyle name="Comma [0] 2 5" xfId="1048"/>
    <cellStyle name="Comma [0] 2 6" xfId="1049"/>
    <cellStyle name="Comma [0] 2 7" xfId="1050"/>
    <cellStyle name="Comma [0] 2 8" xfId="1051"/>
    <cellStyle name="Comma [0] 2 8 2" xfId="1052"/>
    <cellStyle name="Comma [0] 2 9" xfId="1053"/>
    <cellStyle name="Comma [0] 3" xfId="1054"/>
    <cellStyle name="Comma [0] 3 2" xfId="1055"/>
    <cellStyle name="Comma [0] 3 3" xfId="1056"/>
    <cellStyle name="Comma [0] 3 4" xfId="1057"/>
    <cellStyle name="Comma [0] 4" xfId="1058"/>
    <cellStyle name="Comma [0] 4 2" xfId="1059"/>
    <cellStyle name="Comma [0] 5" xfId="1060"/>
    <cellStyle name="Comma [0] 5 2" xfId="1061"/>
    <cellStyle name="Comma [0] 6" xfId="1062"/>
    <cellStyle name="Comma [0] 7" xfId="1063"/>
    <cellStyle name="Comma [0] 7 2" xfId="1064"/>
    <cellStyle name="Comma [0] 7 3" xfId="1065"/>
    <cellStyle name="Comma [0] 8" xfId="1066"/>
    <cellStyle name="Comma [0] 8 2" xfId="1067"/>
    <cellStyle name="Comma [0] 9" xfId="1068"/>
    <cellStyle name="Comma [00]" xfId="1069"/>
    <cellStyle name="Comma [00] 2" xfId="1070"/>
    <cellStyle name="Comma [00] 2 2" xfId="1071"/>
    <cellStyle name="Comma [00] 2 3" xfId="1072"/>
    <cellStyle name="Comma [00] 3" xfId="1073"/>
    <cellStyle name="Comma [00] 3 2" xfId="1074"/>
    <cellStyle name="Comma [00] 4" xfId="1075"/>
    <cellStyle name="Comma [00] 5" xfId="1076"/>
    <cellStyle name="Comma [00] 6" xfId="1077"/>
    <cellStyle name="Comma [00] 7" xfId="1078"/>
    <cellStyle name="Comma [00] 8" xfId="1079"/>
    <cellStyle name="Comma 10" xfId="1080"/>
    <cellStyle name="Comma 10 2" xfId="1081"/>
    <cellStyle name="Comma 10 3" xfId="1082"/>
    <cellStyle name="Comma 11" xfId="1083"/>
    <cellStyle name="Comma 11 2" xfId="1084"/>
    <cellStyle name="Comma 11 3" xfId="1085"/>
    <cellStyle name="Comma 12" xfId="1086"/>
    <cellStyle name="Comma 12 2" xfId="1087"/>
    <cellStyle name="Comma 12 3" xfId="1088"/>
    <cellStyle name="Comma 13" xfId="1089"/>
    <cellStyle name="Comma 13 2" xfId="1090"/>
    <cellStyle name="Comma 13 3" xfId="1091"/>
    <cellStyle name="Comma 14" xfId="1092"/>
    <cellStyle name="Comma 14 2" xfId="1093"/>
    <cellStyle name="Comma 14 3" xfId="1094"/>
    <cellStyle name="Comma 14 3 2" xfId="1095"/>
    <cellStyle name="Comma 14 4" xfId="1096"/>
    <cellStyle name="Comma 14 5" xfId="1097"/>
    <cellStyle name="Comma 15" xfId="1098"/>
    <cellStyle name="Comma 15 2" xfId="1099"/>
    <cellStyle name="Comma 16" xfId="1100"/>
    <cellStyle name="Comma 16 2" xfId="1101"/>
    <cellStyle name="Comma 17" xfId="1102"/>
    <cellStyle name="Comma 17 2" xfId="1103"/>
    <cellStyle name="Comma 18" xfId="1104"/>
    <cellStyle name="Comma 18 2" xfId="1105"/>
    <cellStyle name="Comma 19" xfId="1106"/>
    <cellStyle name="Comma 19 2" xfId="1107"/>
    <cellStyle name="Comma 2" xfId="1108"/>
    <cellStyle name="Comma 2 10" xfId="1109"/>
    <cellStyle name="Comma 2 11" xfId="1110"/>
    <cellStyle name="Comma 2 12" xfId="1111"/>
    <cellStyle name="Comma 2 13" xfId="1112"/>
    <cellStyle name="Comma 2 14" xfId="1113"/>
    <cellStyle name="Comma 2 15" xfId="1114"/>
    <cellStyle name="Comma 2 16" xfId="1115"/>
    <cellStyle name="Comma 2 17" xfId="1116"/>
    <cellStyle name="Comma 2 18" xfId="1117"/>
    <cellStyle name="Comma 2 19" xfId="1118"/>
    <cellStyle name="Comma 2 2" xfId="1119"/>
    <cellStyle name="Comma 2 2 10" xfId="1120"/>
    <cellStyle name="Comma 2 2 10 2" xfId="1121"/>
    <cellStyle name="Comma 2 2 2" xfId="1122"/>
    <cellStyle name="Comma 2 2 2 2" xfId="1123"/>
    <cellStyle name="Comma 2 2 2 3" xfId="1124"/>
    <cellStyle name="Comma 2 2 3" xfId="1125"/>
    <cellStyle name="Comma 2 2 3 2" xfId="1126"/>
    <cellStyle name="Comma 2 2 4" xfId="1127"/>
    <cellStyle name="Comma 2 2 5" xfId="1128"/>
    <cellStyle name="Comma 2 2 6" xfId="1129"/>
    <cellStyle name="Comma 2 2 7" xfId="1130"/>
    <cellStyle name="Comma 2 2 8" xfId="1131"/>
    <cellStyle name="Comma 2 2 9" xfId="1132"/>
    <cellStyle name="Comma 2 20" xfId="1133"/>
    <cellStyle name="Comma 2 21" xfId="1134"/>
    <cellStyle name="Comma 2 3" xfId="1135"/>
    <cellStyle name="Comma 2 3 2" xfId="1136"/>
    <cellStyle name="Comma 2 3 2 2" xfId="1137"/>
    <cellStyle name="Comma 2 3 3" xfId="1138"/>
    <cellStyle name="Comma 2 3 4" xfId="1139"/>
    <cellStyle name="Comma 2 3 5" xfId="1140"/>
    <cellStyle name="Comma 2 3 6" xfId="1141"/>
    <cellStyle name="Comma 2 3 7" xfId="1142"/>
    <cellStyle name="Comma 2 4" xfId="1143"/>
    <cellStyle name="Comma 2 4 2" xfId="1144"/>
    <cellStyle name="Comma 2 5" xfId="1145"/>
    <cellStyle name="Comma 2 6" xfId="1146"/>
    <cellStyle name="Comma 2 6 2" xfId="1147"/>
    <cellStyle name="Comma 2 6 2 2" xfId="1148"/>
    <cellStyle name="Comma 2 7" xfId="1149"/>
    <cellStyle name="Comma 2 7 2" xfId="1150"/>
    <cellStyle name="Comma 2 7 2 2" xfId="1151"/>
    <cellStyle name="Comma 2 8" xfId="1152"/>
    <cellStyle name="Comma 2 8 2" xfId="1153"/>
    <cellStyle name="Comma 2 8 3" xfId="1154"/>
    <cellStyle name="Comma 2 9" xfId="1155"/>
    <cellStyle name="Comma 2 9 2" xfId="1156"/>
    <cellStyle name="Comma 2_Q42008r4" xfId="1157"/>
    <cellStyle name="Comma 20" xfId="1158"/>
    <cellStyle name="Comma 20 2" xfId="1159"/>
    <cellStyle name="Comma 21" xfId="1160"/>
    <cellStyle name="Comma 21 2" xfId="1161"/>
    <cellStyle name="Comma 22" xfId="1162"/>
    <cellStyle name="Comma 22 2" xfId="1163"/>
    <cellStyle name="Comma 23" xfId="1164"/>
    <cellStyle name="Comma 23 2" xfId="1165"/>
    <cellStyle name="Comma 24" xfId="1166"/>
    <cellStyle name="Comma 24 2" xfId="1167"/>
    <cellStyle name="Comma 25" xfId="1168"/>
    <cellStyle name="Comma 25 2" xfId="1169"/>
    <cellStyle name="Comma 26" xfId="1170"/>
    <cellStyle name="Comma 27" xfId="1171"/>
    <cellStyle name="Comma 28" xfId="1172"/>
    <cellStyle name="Comma 29" xfId="1173"/>
    <cellStyle name="Comma 3" xfId="1174"/>
    <cellStyle name="Comma 3 10" xfId="1175"/>
    <cellStyle name="Comma 3 10 2" xfId="1176"/>
    <cellStyle name="Comma 3 11" xfId="1177"/>
    <cellStyle name="Comma 3 12" xfId="1178"/>
    <cellStyle name="Comma 3 2" xfId="1179"/>
    <cellStyle name="Comma 3 2 2" xfId="1180"/>
    <cellStyle name="Comma 3 2 2 2" xfId="1181"/>
    <cellStyle name="Comma 3 2 3" xfId="1182"/>
    <cellStyle name="Comma 3 2 4" xfId="1183"/>
    <cellStyle name="Comma 3 3" xfId="1184"/>
    <cellStyle name="Comma 3 3 2" xfId="1185"/>
    <cellStyle name="Comma 3 3 2 2" xfId="1186"/>
    <cellStyle name="Comma 3 3 3" xfId="1187"/>
    <cellStyle name="Comma 3 3 4" xfId="1188"/>
    <cellStyle name="Comma 3 4" xfId="1189"/>
    <cellStyle name="Comma 3 4 2" xfId="1190"/>
    <cellStyle name="Comma 3 4 3" xfId="1191"/>
    <cellStyle name="Comma 3 5" xfId="1192"/>
    <cellStyle name="Comma 3 5 2" xfId="1193"/>
    <cellStyle name="Comma 3 6" xfId="1194"/>
    <cellStyle name="Comma 3 7" xfId="1195"/>
    <cellStyle name="Comma 3 8" xfId="1196"/>
    <cellStyle name="Comma 3 8 2" xfId="1197"/>
    <cellStyle name="Comma 3 8 3" xfId="1198"/>
    <cellStyle name="Comma 3 9" xfId="1199"/>
    <cellStyle name="Comma 3 9 2" xfId="1200"/>
    <cellStyle name="Comma 3_conso2010byLLP" xfId="1201"/>
    <cellStyle name="Comma 30" xfId="1202"/>
    <cellStyle name="Comma 31" xfId="1203"/>
    <cellStyle name="Comma 32" xfId="1204"/>
    <cellStyle name="Comma 33" xfId="1205"/>
    <cellStyle name="Comma 34" xfId="1206"/>
    <cellStyle name="Comma 35" xfId="1207"/>
    <cellStyle name="Comma 36" xfId="1208"/>
    <cellStyle name="Comma 37" xfId="1209"/>
    <cellStyle name="Comma 38" xfId="1210"/>
    <cellStyle name="Comma 39" xfId="1211"/>
    <cellStyle name="Comma 4" xfId="1212"/>
    <cellStyle name="Comma 4 2" xfId="1213"/>
    <cellStyle name="Comma 4 2 2" xfId="1214"/>
    <cellStyle name="Comma 4 2 2 2" xfId="1215"/>
    <cellStyle name="Comma 4 2 3" xfId="1216"/>
    <cellStyle name="Comma 4 3" xfId="1217"/>
    <cellStyle name="Comma 4 3 2" xfId="1218"/>
    <cellStyle name="Comma 4 3 3" xfId="1219"/>
    <cellStyle name="Comma 4 4" xfId="1220"/>
    <cellStyle name="Comma 4 4 2" xfId="1221"/>
    <cellStyle name="Comma 4 4 3" xfId="1222"/>
    <cellStyle name="Comma 4 5" xfId="1223"/>
    <cellStyle name="Comma 4 6" xfId="1224"/>
    <cellStyle name="Comma 4 7" xfId="1225"/>
    <cellStyle name="Comma 40" xfId="1226"/>
    <cellStyle name="Comma 41" xfId="1227"/>
    <cellStyle name="Comma 42" xfId="1228"/>
    <cellStyle name="Comma 42 2" xfId="1229"/>
    <cellStyle name="Comma 43" xfId="1230"/>
    <cellStyle name="Comma 44" xfId="1231"/>
    <cellStyle name="Comma 45" xfId="1232"/>
    <cellStyle name="Comma 46" xfId="1233"/>
    <cellStyle name="Comma 47" xfId="1234"/>
    <cellStyle name="Comma 47 2" xfId="1235"/>
    <cellStyle name="Comma 48" xfId="1236"/>
    <cellStyle name="Comma 48 2" xfId="1237"/>
    <cellStyle name="Comma 49" xfId="1238"/>
    <cellStyle name="Comma 49 2" xfId="1239"/>
    <cellStyle name="Comma 5" xfId="1240"/>
    <cellStyle name="Comma 5 10" xfId="1241"/>
    <cellStyle name="Comma 5 11" xfId="1242"/>
    <cellStyle name="Comma 5 12" xfId="1243"/>
    <cellStyle name="Comma 5 2" xfId="1244"/>
    <cellStyle name="Comma 5 3" xfId="1245"/>
    <cellStyle name="Comma 5 3 2" xfId="1246"/>
    <cellStyle name="Comma 5 3 3" xfId="1247"/>
    <cellStyle name="Comma 5 4" xfId="1248"/>
    <cellStyle name="Comma 5 5" xfId="1249"/>
    <cellStyle name="Comma 5 6" xfId="1250"/>
    <cellStyle name="Comma 5 7" xfId="1251"/>
    <cellStyle name="Comma 5 8" xfId="1252"/>
    <cellStyle name="Comma 5 8 2" xfId="1253"/>
    <cellStyle name="Comma 5 9" xfId="1254"/>
    <cellStyle name="Comma 50" xfId="1255"/>
    <cellStyle name="Comma 51" xfId="1256"/>
    <cellStyle name="Comma 52" xfId="1257"/>
    <cellStyle name="Comma 53" xfId="1258"/>
    <cellStyle name="Comma 54" xfId="1259"/>
    <cellStyle name="Comma 55" xfId="1260"/>
    <cellStyle name="Comma 56" xfId="1261"/>
    <cellStyle name="Comma 57" xfId="1262"/>
    <cellStyle name="Comma 57 2" xfId="1263"/>
    <cellStyle name="Comma 58" xfId="1264"/>
    <cellStyle name="Comma 59" xfId="1265"/>
    <cellStyle name="Comma 6" xfId="1266"/>
    <cellStyle name="Comma 6 2" xfId="1267"/>
    <cellStyle name="Comma 6 2 2" xfId="1268"/>
    <cellStyle name="Comma 6 3" xfId="1269"/>
    <cellStyle name="Comma 6 4" xfId="1270"/>
    <cellStyle name="Comma 6 5" xfId="1271"/>
    <cellStyle name="Comma 6 6" xfId="1272"/>
    <cellStyle name="Comma 6 7" xfId="1273"/>
    <cellStyle name="Comma 6 8" xfId="1274"/>
    <cellStyle name="Comma 60" xfId="1275"/>
    <cellStyle name="Comma 61" xfId="1276"/>
    <cellStyle name="Comma 62" xfId="1277"/>
    <cellStyle name="Comma 63" xfId="1278"/>
    <cellStyle name="Comma 64" xfId="1279"/>
    <cellStyle name="Comma 65" xfId="1280"/>
    <cellStyle name="Comma 66" xfId="1281"/>
    <cellStyle name="Comma 67" xfId="1282"/>
    <cellStyle name="Comma 68" xfId="1283"/>
    <cellStyle name="Comma 69" xfId="1284"/>
    <cellStyle name="Comma 7" xfId="1285"/>
    <cellStyle name="Comma 7 2" xfId="1286"/>
    <cellStyle name="Comma 7 2 2" xfId="1287"/>
    <cellStyle name="Comma 7 3" xfId="1288"/>
    <cellStyle name="Comma 7 3 2" xfId="1289"/>
    <cellStyle name="Comma 7 4" xfId="1290"/>
    <cellStyle name="Comma 70" xfId="1291"/>
    <cellStyle name="Comma 71" xfId="1292"/>
    <cellStyle name="Comma 72" xfId="1293"/>
    <cellStyle name="Comma 73" xfId="1294"/>
    <cellStyle name="Comma 74" xfId="1295"/>
    <cellStyle name="Comma 75" xfId="1296"/>
    <cellStyle name="Comma 76" xfId="1297"/>
    <cellStyle name="Comma 77" xfId="1298"/>
    <cellStyle name="Comma 78" xfId="1299"/>
    <cellStyle name="Comma 79" xfId="1300"/>
    <cellStyle name="Comma 8" xfId="1301"/>
    <cellStyle name="Comma 8 2" xfId="1302"/>
    <cellStyle name="Comma 8 2 2" xfId="1303"/>
    <cellStyle name="Comma 8 3" xfId="1304"/>
    <cellStyle name="Comma 8 3 2" xfId="1305"/>
    <cellStyle name="Comma 8 3 2 2" xfId="1306"/>
    <cellStyle name="Comma 80" xfId="1307"/>
    <cellStyle name="Comma 81" xfId="1308"/>
    <cellStyle name="Comma 9" xfId="1309"/>
    <cellStyle name="Comma 9 2" xfId="1310"/>
    <cellStyle name="Comma 9 2 2" xfId="1311"/>
    <cellStyle name="Comma 9 3" xfId="1312"/>
    <cellStyle name="Comma 9 3 2" xfId="1313"/>
    <cellStyle name="Comma 9 4" xfId="1314"/>
    <cellStyle name="comma zerodec" xfId="1315"/>
    <cellStyle name="Comma0" xfId="1316"/>
    <cellStyle name="Comma0 10" xfId="1317"/>
    <cellStyle name="Comma0 11" xfId="1318"/>
    <cellStyle name="Comma0 12" xfId="1319"/>
    <cellStyle name="Comma0 13" xfId="1320"/>
    <cellStyle name="Comma0 14" xfId="1321"/>
    <cellStyle name="Comma0 15" xfId="1322"/>
    <cellStyle name="Comma0 16" xfId="1323"/>
    <cellStyle name="Comma0 17" xfId="1324"/>
    <cellStyle name="Comma0 18" xfId="1325"/>
    <cellStyle name="Comma0 2" xfId="1326"/>
    <cellStyle name="Comma0 2 2" xfId="1327"/>
    <cellStyle name="Comma0 2 3" xfId="1328"/>
    <cellStyle name="Comma0 3" xfId="1329"/>
    <cellStyle name="Comma0 4" xfId="1330"/>
    <cellStyle name="Comma0 5" xfId="1331"/>
    <cellStyle name="Comma0 6" xfId="1332"/>
    <cellStyle name="Comma0 7" xfId="1333"/>
    <cellStyle name="Comma0 8" xfId="1334"/>
    <cellStyle name="Comma0 9" xfId="1335"/>
    <cellStyle name="Comma0_disposal of ITJSB - 30%" xfId="1336"/>
    <cellStyle name="Comment" xfId="1337"/>
    <cellStyle name="Copied" xfId="1338"/>
    <cellStyle name="COST1" xfId="1339"/>
    <cellStyle name="Currency" xfId="1340" builtinId="4"/>
    <cellStyle name="Currency [00]" xfId="1341"/>
    <cellStyle name="Currency [00] 2" xfId="1342"/>
    <cellStyle name="Currency [00] 3" xfId="1343"/>
    <cellStyle name="Currency [00] 4" xfId="1344"/>
    <cellStyle name="Currency [00] 5" xfId="1345"/>
    <cellStyle name="Currency [00] 6" xfId="1346"/>
    <cellStyle name="Currency [00] 7" xfId="1347"/>
    <cellStyle name="Currency [00] 8" xfId="1348"/>
    <cellStyle name="Currency 2" xfId="1349"/>
    <cellStyle name="Currency 2 2" xfId="1350"/>
    <cellStyle name="Currency 3" xfId="1351"/>
    <cellStyle name="Currency 4" xfId="1352"/>
    <cellStyle name="Currency0" xfId="1353"/>
    <cellStyle name="Currency0 10" xfId="1354"/>
    <cellStyle name="Currency0 11" xfId="1355"/>
    <cellStyle name="Currency0 12" xfId="1356"/>
    <cellStyle name="Currency0 13" xfId="1357"/>
    <cellStyle name="Currency0 14" xfId="1358"/>
    <cellStyle name="Currency0 15" xfId="1359"/>
    <cellStyle name="Currency0 16" xfId="1360"/>
    <cellStyle name="Currency0 17" xfId="1361"/>
    <cellStyle name="Currency0 2" xfId="1362"/>
    <cellStyle name="Currency0 3" xfId="1363"/>
    <cellStyle name="Currency0 4" xfId="1364"/>
    <cellStyle name="Currency0 5" xfId="1365"/>
    <cellStyle name="Currency0 6" xfId="1366"/>
    <cellStyle name="Currency0 7" xfId="1367"/>
    <cellStyle name="Currency0 8" xfId="1368"/>
    <cellStyle name="Currency0 9" xfId="1369"/>
    <cellStyle name="Currency1" xfId="1370"/>
    <cellStyle name="custom" xfId="1371"/>
    <cellStyle name="Custom - Style8" xfId="1372"/>
    <cellStyle name="Data   - Style2" xfId="1373"/>
    <cellStyle name="DataEntry" xfId="1374"/>
    <cellStyle name="DataEntry%" xfId="1375"/>
    <cellStyle name="DataEntry_kenlap p.g.c. manufactory Co., Ltd. - working papers 2001" xfId="1376"/>
    <cellStyle name="DataPilot Category" xfId="1377"/>
    <cellStyle name="DataPilot Result" xfId="1378"/>
    <cellStyle name="Date" xfId="1379"/>
    <cellStyle name="Date 2" xfId="1380"/>
    <cellStyle name="Date 3" xfId="1381"/>
    <cellStyle name="Date 4" xfId="1382"/>
    <cellStyle name="Date 5" xfId="1383"/>
    <cellStyle name="Date 6" xfId="1384"/>
    <cellStyle name="Date 7" xfId="1385"/>
    <cellStyle name="Date 8" xfId="1386"/>
    <cellStyle name="Date Short" xfId="1387"/>
    <cellStyle name="Date Short 2" xfId="1388"/>
    <cellStyle name="Date_A4-4" xfId="1389"/>
    <cellStyle name="DELTA" xfId="1390"/>
    <cellStyle name="DELTA 2" xfId="1391"/>
    <cellStyle name="DELTA 3" xfId="1392"/>
    <cellStyle name="DELTA 4" xfId="1393"/>
    <cellStyle name="DELTA_breederfarm taiping" xfId="1394"/>
    <cellStyle name="Dollar (zero dec)" xfId="1395"/>
    <cellStyle name="E&amp;Y House" xfId="1396"/>
    <cellStyle name="Enter Currency (0)" xfId="1397"/>
    <cellStyle name="Enter Currency (0) 2" xfId="1398"/>
    <cellStyle name="Enter Currency (0) 2 2" xfId="1399"/>
    <cellStyle name="Enter Currency (0) 2 3" xfId="1400"/>
    <cellStyle name="Enter Currency (0) 3" xfId="1401"/>
    <cellStyle name="Enter Currency (0) 3 2" xfId="1402"/>
    <cellStyle name="Enter Currency (0) 4" xfId="1403"/>
    <cellStyle name="Enter Currency (0) 5" xfId="1404"/>
    <cellStyle name="Enter Currency (0) 6" xfId="1405"/>
    <cellStyle name="Enter Currency (0) 7" xfId="1406"/>
    <cellStyle name="Enter Currency (0) 8" xfId="1407"/>
    <cellStyle name="Enter Currency (0)_conso2010byLLP" xfId="1408"/>
    <cellStyle name="Enter Currency (2)" xfId="1409"/>
    <cellStyle name="Enter Currency (2) 2" xfId="1410"/>
    <cellStyle name="Enter Currency (2) 3" xfId="1411"/>
    <cellStyle name="Enter Currency (2) 4" xfId="1412"/>
    <cellStyle name="Enter Currency (2) 5" xfId="1413"/>
    <cellStyle name="Enter Currency (2) 6" xfId="1414"/>
    <cellStyle name="Enter Currency (2) 7" xfId="1415"/>
    <cellStyle name="Enter Currency (2) 8" xfId="1416"/>
    <cellStyle name="Enter Currency (2)_conso2010byLLP" xfId="1417"/>
    <cellStyle name="Enter Units (0)" xfId="1418"/>
    <cellStyle name="Enter Units (0) 2" xfId="1419"/>
    <cellStyle name="Enter Units (0) 2 2" xfId="1420"/>
    <cellStyle name="Enter Units (0) 2 3" xfId="1421"/>
    <cellStyle name="Enter Units (0) 3" xfId="1422"/>
    <cellStyle name="Enter Units (0) 3 2" xfId="1423"/>
    <cellStyle name="Enter Units (0) 4" xfId="1424"/>
    <cellStyle name="Enter Units (0) 5" xfId="1425"/>
    <cellStyle name="Enter Units (0) 6" xfId="1426"/>
    <cellStyle name="Enter Units (0) 7" xfId="1427"/>
    <cellStyle name="Enter Units (0) 8" xfId="1428"/>
    <cellStyle name="Enter Units (0)_conso2010byLLP" xfId="1429"/>
    <cellStyle name="Enter Units (1)" xfId="1430"/>
    <cellStyle name="Enter Units (1) 2" xfId="1431"/>
    <cellStyle name="Enter Units (1) 2 2" xfId="1432"/>
    <cellStyle name="Enter Units (1) 2 3" xfId="1433"/>
    <cellStyle name="Enter Units (1) 3" xfId="1434"/>
    <cellStyle name="Enter Units (1) 3 2" xfId="1435"/>
    <cellStyle name="Enter Units (1) 4" xfId="1436"/>
    <cellStyle name="Enter Units (1) 5" xfId="1437"/>
    <cellStyle name="Enter Units (1) 6" xfId="1438"/>
    <cellStyle name="Enter Units (1) 7" xfId="1439"/>
    <cellStyle name="Enter Units (1) 8" xfId="1440"/>
    <cellStyle name="Enter Units (1)_conso2010byLLP" xfId="1441"/>
    <cellStyle name="Enter Units (2)" xfId="1442"/>
    <cellStyle name="Enter Units (2) 2" xfId="1443"/>
    <cellStyle name="Enter Units (2) 3" xfId="1444"/>
    <cellStyle name="Enter Units (2) 4" xfId="1445"/>
    <cellStyle name="Enter Units (2) 5" xfId="1446"/>
    <cellStyle name="Enter Units (2) 6" xfId="1447"/>
    <cellStyle name="Enter Units (2) 7" xfId="1448"/>
    <cellStyle name="Enter Units (2) 8" xfId="1449"/>
    <cellStyle name="Enter Units (2)_conso2010byLLP" xfId="1450"/>
    <cellStyle name="Entered" xfId="1451"/>
    <cellStyle name="Euro" xfId="1452"/>
    <cellStyle name="Explanatory Text" xfId="1453" builtinId="53" customBuiltin="1"/>
    <cellStyle name="Explanatory Text 2" xfId="1454"/>
    <cellStyle name="Explanatory Text 2 2" xfId="1455"/>
    <cellStyle name="Explanatory Text 2 2 2" xfId="1456"/>
    <cellStyle name="Explanatory Text 2 3" xfId="1457"/>
    <cellStyle name="Explanatory Text 2 3 2" xfId="1458"/>
    <cellStyle name="Explanatory Text 2 4" xfId="1459"/>
    <cellStyle name="Explanatory Text 2 4 2" xfId="1460"/>
    <cellStyle name="Explanatory Text 2 5" xfId="1461"/>
    <cellStyle name="Explanatory Text 3" xfId="1462"/>
    <cellStyle name="Explanatory Text 3 2" xfId="1463"/>
    <cellStyle name="Explanatory Text 4" xfId="1464"/>
    <cellStyle name="Explanatory Text 4 2" xfId="1465"/>
    <cellStyle name="Explanatory Text 5" xfId="1466"/>
    <cellStyle name="Explanatory Text 5 2" xfId="1467"/>
    <cellStyle name="Explanatory Text 5 2 2" xfId="1468"/>
    <cellStyle name="Explanatory Text 5 3" xfId="1469"/>
    <cellStyle name="Explanatory Text 5 3 2" xfId="1470"/>
    <cellStyle name="Explanatory Text 5 4" xfId="1471"/>
    <cellStyle name="Explanatory Text 6" xfId="1472"/>
    <cellStyle name="Explanatory Text 6 2" xfId="1473"/>
    <cellStyle name="F2" xfId="1474"/>
    <cellStyle name="F3" xfId="1475"/>
    <cellStyle name="F4" xfId="1476"/>
    <cellStyle name="F5" xfId="1477"/>
    <cellStyle name="F6" xfId="1478"/>
    <cellStyle name="F7" xfId="1479"/>
    <cellStyle name="F8" xfId="1480"/>
    <cellStyle name="Fixe`" xfId="1481"/>
    <cellStyle name="Fixed" xfId="1482"/>
    <cellStyle name="Fixed 2" xfId="1483"/>
    <cellStyle name="Fixed 3" xfId="1484"/>
    <cellStyle name="Fixed 4" xfId="1485"/>
    <cellStyle name="Fixed 5" xfId="1486"/>
    <cellStyle name="Fixed 6" xfId="1487"/>
    <cellStyle name="Fixed 7" xfId="1488"/>
    <cellStyle name="Fixed_conso2010byLLP" xfId="1489"/>
    <cellStyle name="Good" xfId="1490" builtinId="26" customBuiltin="1"/>
    <cellStyle name="Good 2" xfId="1491"/>
    <cellStyle name="Good 2 2" xfId="1492"/>
    <cellStyle name="Good 2 2 2" xfId="1493"/>
    <cellStyle name="Good 2 3" xfId="1494"/>
    <cellStyle name="Good 2 3 2" xfId="1495"/>
    <cellStyle name="Good 2 4" xfId="1496"/>
    <cellStyle name="Good 2 4 2" xfId="1497"/>
    <cellStyle name="Good 2 5" xfId="1498"/>
    <cellStyle name="Good 3" xfId="1499"/>
    <cellStyle name="Good 3 2" xfId="1500"/>
    <cellStyle name="Good 4" xfId="1501"/>
    <cellStyle name="Good 4 2" xfId="1502"/>
    <cellStyle name="Good 5" xfId="1503"/>
    <cellStyle name="Good 5 2" xfId="1504"/>
    <cellStyle name="Good 5 2 2" xfId="1505"/>
    <cellStyle name="Good 5 3" xfId="1506"/>
    <cellStyle name="Good 5 3 2" xfId="1507"/>
    <cellStyle name="Good 5 4" xfId="1508"/>
    <cellStyle name="Good 6" xfId="1509"/>
    <cellStyle name="Good 6 2" xfId="1510"/>
    <cellStyle name="Good 7" xfId="1511"/>
    <cellStyle name="Grey" xfId="1512"/>
    <cellStyle name="Grey 2" xfId="1513"/>
    <cellStyle name="HEADER" xfId="1514"/>
    <cellStyle name="Header1" xfId="1515"/>
    <cellStyle name="Header1 2" xfId="1516"/>
    <cellStyle name="Header2" xfId="1517"/>
    <cellStyle name="Header2 2" xfId="1518"/>
    <cellStyle name="Heading" xfId="1519"/>
    <cellStyle name="Heading 1" xfId="1520" builtinId="16" customBuiltin="1"/>
    <cellStyle name="Heading 1 2" xfId="1521"/>
    <cellStyle name="Heading 1 2 2" xfId="1522"/>
    <cellStyle name="Heading 1 2 2 2" xfId="1523"/>
    <cellStyle name="Heading 1 2 3" xfId="1524"/>
    <cellStyle name="Heading 1 2 3 2" xfId="1525"/>
    <cellStyle name="Heading 1 2 4" xfId="1526"/>
    <cellStyle name="Heading 1 2 4 2" xfId="1527"/>
    <cellStyle name="Heading 1 2 5" xfId="1528"/>
    <cellStyle name="Heading 1 3" xfId="1529"/>
    <cellStyle name="Heading 1 3 2" xfId="1530"/>
    <cellStyle name="Heading 1 4" xfId="1531"/>
    <cellStyle name="Heading 1 4 2" xfId="1532"/>
    <cellStyle name="Heading 1 5" xfId="1533"/>
    <cellStyle name="Heading 1 5 2" xfId="1534"/>
    <cellStyle name="Heading 1 5 2 2" xfId="1535"/>
    <cellStyle name="Heading 1 5 3" xfId="1536"/>
    <cellStyle name="Heading 1 5 3 2" xfId="1537"/>
    <cellStyle name="Heading 1 5 4" xfId="1538"/>
    <cellStyle name="Heading 1 6" xfId="1539"/>
    <cellStyle name="Heading 1 6 2" xfId="1540"/>
    <cellStyle name="Heading 1 7" xfId="1541"/>
    <cellStyle name="Heading 2" xfId="1542" builtinId="17" customBuiltin="1"/>
    <cellStyle name="Heading 2 2" xfId="1543"/>
    <cellStyle name="Heading 2 2 2" xfId="1544"/>
    <cellStyle name="Heading 2 2 2 2" xfId="1545"/>
    <cellStyle name="Heading 2 2 3" xfId="1546"/>
    <cellStyle name="Heading 2 2 3 2" xfId="1547"/>
    <cellStyle name="Heading 2 2 4" xfId="1548"/>
    <cellStyle name="Heading 2 2 4 2" xfId="1549"/>
    <cellStyle name="Heading 2 2 5" xfId="1550"/>
    <cellStyle name="Heading 2 3" xfId="1551"/>
    <cellStyle name="Heading 2 3 2" xfId="1552"/>
    <cellStyle name="Heading 2 4" xfId="1553"/>
    <cellStyle name="Heading 2 4 2" xfId="1554"/>
    <cellStyle name="Heading 2 5" xfId="1555"/>
    <cellStyle name="Heading 2 5 2" xfId="1556"/>
    <cellStyle name="Heading 2 5 2 2" xfId="1557"/>
    <cellStyle name="Heading 2 5 3" xfId="1558"/>
    <cellStyle name="Heading 2 5 3 2" xfId="1559"/>
    <cellStyle name="Heading 2 5 4" xfId="1560"/>
    <cellStyle name="Heading 2 6" xfId="1561"/>
    <cellStyle name="Heading 2 6 2" xfId="1562"/>
    <cellStyle name="Heading 2 7" xfId="1563"/>
    <cellStyle name="Heading 3" xfId="1564" builtinId="18" customBuiltin="1"/>
    <cellStyle name="Heading 3 2" xfId="1565"/>
    <cellStyle name="Heading 3 2 2" xfId="1566"/>
    <cellStyle name="Heading 3 2 2 2" xfId="1567"/>
    <cellStyle name="Heading 3 2 3" xfId="1568"/>
    <cellStyle name="Heading 3 2 3 2" xfId="1569"/>
    <cellStyle name="Heading 3 2 4" xfId="1570"/>
    <cellStyle name="Heading 3 2 4 2" xfId="1571"/>
    <cellStyle name="Heading 3 2 5" xfId="1572"/>
    <cellStyle name="Heading 3 3" xfId="1573"/>
    <cellStyle name="Heading 3 3 2" xfId="1574"/>
    <cellStyle name="Heading 3 4" xfId="1575"/>
    <cellStyle name="Heading 3 4 2" xfId="1576"/>
    <cellStyle name="Heading 3 5" xfId="1577"/>
    <cellStyle name="Heading 3 5 2" xfId="1578"/>
    <cellStyle name="Heading 3 5 2 2" xfId="1579"/>
    <cellStyle name="Heading 3 5 3" xfId="1580"/>
    <cellStyle name="Heading 3 5 3 2" xfId="1581"/>
    <cellStyle name="Heading 3 5 4" xfId="1582"/>
    <cellStyle name="Heading 3 6" xfId="1583"/>
    <cellStyle name="Heading 3 6 2" xfId="1584"/>
    <cellStyle name="Heading 3 7" xfId="1585"/>
    <cellStyle name="Heading 4" xfId="1586" builtinId="19" customBuiltin="1"/>
    <cellStyle name="Heading 4 2" xfId="1587"/>
    <cellStyle name="Heading 4 2 2" xfId="1588"/>
    <cellStyle name="Heading 4 2 2 2" xfId="1589"/>
    <cellStyle name="Heading 4 2 3" xfId="1590"/>
    <cellStyle name="Heading 4 2 3 2" xfId="1591"/>
    <cellStyle name="Heading 4 2 4" xfId="1592"/>
    <cellStyle name="Heading 4 2 4 2" xfId="1593"/>
    <cellStyle name="Heading 4 2 5" xfId="1594"/>
    <cellStyle name="Heading 4 3" xfId="1595"/>
    <cellStyle name="Heading 4 3 2" xfId="1596"/>
    <cellStyle name="Heading 4 4" xfId="1597"/>
    <cellStyle name="Heading 4 4 2" xfId="1598"/>
    <cellStyle name="Heading 4 5" xfId="1599"/>
    <cellStyle name="Heading 4 5 2" xfId="1600"/>
    <cellStyle name="Heading 4 5 2 2" xfId="1601"/>
    <cellStyle name="Heading 4 5 3" xfId="1602"/>
    <cellStyle name="Heading 4 5 3 2" xfId="1603"/>
    <cellStyle name="Heading 4 5 4" xfId="1604"/>
    <cellStyle name="Heading 4 6" xfId="1605"/>
    <cellStyle name="Heading 4 6 2" xfId="1606"/>
    <cellStyle name="Heading 4 7" xfId="1607"/>
    <cellStyle name="HEADING1" xfId="1608"/>
    <cellStyle name="HEADING2" xfId="1609"/>
    <cellStyle name="HEADING2 2" xfId="1610"/>
    <cellStyle name="HEADING2 3" xfId="1611"/>
    <cellStyle name="HEADING2 4" xfId="1612"/>
    <cellStyle name="HEADING2 5" xfId="1613"/>
    <cellStyle name="HEADING2 6" xfId="1614"/>
    <cellStyle name="HEADING2 7" xfId="1615"/>
    <cellStyle name="HEADING2_conso2010byLLP" xfId="1616"/>
    <cellStyle name="HEADINGS" xfId="1617"/>
    <cellStyle name="HEADINGSTOP" xfId="1618"/>
    <cellStyle name="Hyperlink 2" xfId="1619"/>
    <cellStyle name="Hyperlink 2 2" xfId="1620"/>
    <cellStyle name="Hyperlink 2 2 2" xfId="1621"/>
    <cellStyle name="Hyperlink 2 3" xfId="1622"/>
    <cellStyle name="Hyperlink 2 4" xfId="1623"/>
    <cellStyle name="Hyperlink 2 4 2" xfId="1624"/>
    <cellStyle name="Hyperlink 2 5" xfId="1625"/>
    <cellStyle name="Hyperlink 3" xfId="1626"/>
    <cellStyle name="Hyperlink 3 2" xfId="1627"/>
    <cellStyle name="Hyperlink 4" xfId="1628"/>
    <cellStyle name="Input" xfId="1629" builtinId="20" customBuiltin="1"/>
    <cellStyle name="Input [yellow]" xfId="1630"/>
    <cellStyle name="Input [yellow] 2" xfId="1631"/>
    <cellStyle name="Input 2" xfId="1632"/>
    <cellStyle name="Input 2 2" xfId="1633"/>
    <cellStyle name="Input 2 2 2" xfId="1634"/>
    <cellStyle name="Input 2 3" xfId="1635"/>
    <cellStyle name="Input 2 3 2" xfId="1636"/>
    <cellStyle name="Input 2 4" xfId="1637"/>
    <cellStyle name="Input 2 4 2" xfId="1638"/>
    <cellStyle name="Input 2 5" xfId="1639"/>
    <cellStyle name="Input 3" xfId="1640"/>
    <cellStyle name="Input 3 2" xfId="1641"/>
    <cellStyle name="Input 4" xfId="1642"/>
    <cellStyle name="Input 4 2" xfId="1643"/>
    <cellStyle name="Input 5" xfId="1644"/>
    <cellStyle name="Input 5 2" xfId="1645"/>
    <cellStyle name="Input 5 2 2" xfId="1646"/>
    <cellStyle name="Input 5 3" xfId="1647"/>
    <cellStyle name="Input 5 3 2" xfId="1648"/>
    <cellStyle name="Input 5 4" xfId="1649"/>
    <cellStyle name="Input 6" xfId="1650"/>
    <cellStyle name="Input 6 2" xfId="1651"/>
    <cellStyle name="Input 7" xfId="1652"/>
    <cellStyle name="Input Cells" xfId="1653"/>
    <cellStyle name="Input%" xfId="1654"/>
    <cellStyle name="InputDate" xfId="1655"/>
    <cellStyle name="InputDecimal" xfId="1656"/>
    <cellStyle name="InputDescriptions" xfId="1657"/>
    <cellStyle name="InputHeading1" xfId="1658"/>
    <cellStyle name="InputValue" xfId="1659"/>
    <cellStyle name="International" xfId="1660"/>
    <cellStyle name="Labels - Style3" xfId="1661"/>
    <cellStyle name="Link Currency (0)" xfId="1662"/>
    <cellStyle name="Link Currency (0) 2" xfId="1663"/>
    <cellStyle name="Link Currency (0) 2 2" xfId="1664"/>
    <cellStyle name="Link Currency (0) 2 3" xfId="1665"/>
    <cellStyle name="Link Currency (0) 3" xfId="1666"/>
    <cellStyle name="Link Currency (0) 3 2" xfId="1667"/>
    <cellStyle name="Link Currency (0) 4" xfId="1668"/>
    <cellStyle name="Link Currency (0) 5" xfId="1669"/>
    <cellStyle name="Link Currency (0) 6" xfId="1670"/>
    <cellStyle name="Link Currency (0) 7" xfId="1671"/>
    <cellStyle name="Link Currency (0) 8" xfId="1672"/>
    <cellStyle name="Link Currency (0)_conso2010byLLP" xfId="1673"/>
    <cellStyle name="Link Currency (2)" xfId="1674"/>
    <cellStyle name="Link Currency (2) 2" xfId="1675"/>
    <cellStyle name="Link Currency (2) 3" xfId="1676"/>
    <cellStyle name="Link Currency (2) 4" xfId="1677"/>
    <cellStyle name="Link Currency (2) 5" xfId="1678"/>
    <cellStyle name="Link Currency (2) 6" xfId="1679"/>
    <cellStyle name="Link Currency (2) 7" xfId="1680"/>
    <cellStyle name="Link Currency (2) 8" xfId="1681"/>
    <cellStyle name="Link Currency (2)_conso2010byLLP" xfId="1682"/>
    <cellStyle name="Link Units (0)" xfId="1683"/>
    <cellStyle name="Link Units (0) 2" xfId="1684"/>
    <cellStyle name="Link Units (0) 2 2" xfId="1685"/>
    <cellStyle name="Link Units (0) 2 3" xfId="1686"/>
    <cellStyle name="Link Units (0) 3" xfId="1687"/>
    <cellStyle name="Link Units (0) 3 2" xfId="1688"/>
    <cellStyle name="Link Units (0) 4" xfId="1689"/>
    <cellStyle name="Link Units (0) 5" xfId="1690"/>
    <cellStyle name="Link Units (0) 6" xfId="1691"/>
    <cellStyle name="Link Units (0) 7" xfId="1692"/>
    <cellStyle name="Link Units (0) 8" xfId="1693"/>
    <cellStyle name="Link Units (0)_conso2010byLLP" xfId="1694"/>
    <cellStyle name="Link Units (1)" xfId="1695"/>
    <cellStyle name="Link Units (1) 2" xfId="1696"/>
    <cellStyle name="Link Units (1) 2 2" xfId="1697"/>
    <cellStyle name="Link Units (1) 2 3" xfId="1698"/>
    <cellStyle name="Link Units (1) 3" xfId="1699"/>
    <cellStyle name="Link Units (1) 3 2" xfId="1700"/>
    <cellStyle name="Link Units (1) 4" xfId="1701"/>
    <cellStyle name="Link Units (1) 5" xfId="1702"/>
    <cellStyle name="Link Units (1) 6" xfId="1703"/>
    <cellStyle name="Link Units (1) 7" xfId="1704"/>
    <cellStyle name="Link Units (1) 8" xfId="1705"/>
    <cellStyle name="Link Units (1)_conso2010byLLP" xfId="1706"/>
    <cellStyle name="Link Units (2)" xfId="1707"/>
    <cellStyle name="Link Units (2) 2" xfId="1708"/>
    <cellStyle name="Link Units (2) 3" xfId="1709"/>
    <cellStyle name="Link Units (2) 4" xfId="1710"/>
    <cellStyle name="Link Units (2) 5" xfId="1711"/>
    <cellStyle name="Link Units (2) 6" xfId="1712"/>
    <cellStyle name="Link Units (2) 7" xfId="1713"/>
    <cellStyle name="Link Units (2) 8" xfId="1714"/>
    <cellStyle name="Link Units (2)_conso2010byLLP" xfId="1715"/>
    <cellStyle name="Linked Cell" xfId="1716" builtinId="24" customBuiltin="1"/>
    <cellStyle name="Linked Cell 2" xfId="1717"/>
    <cellStyle name="Linked Cell 2 2" xfId="1718"/>
    <cellStyle name="Linked Cell 2 2 2" xfId="1719"/>
    <cellStyle name="Linked Cell 2 3" xfId="1720"/>
    <cellStyle name="Linked Cell 2 3 2" xfId="1721"/>
    <cellStyle name="Linked Cell 2 4" xfId="1722"/>
    <cellStyle name="Linked Cell 2 4 2" xfId="1723"/>
    <cellStyle name="Linked Cell 2 5" xfId="1724"/>
    <cellStyle name="Linked Cell 3" xfId="1725"/>
    <cellStyle name="Linked Cell 3 2" xfId="1726"/>
    <cellStyle name="Linked Cell 4" xfId="1727"/>
    <cellStyle name="Linked Cell 4 2" xfId="1728"/>
    <cellStyle name="Linked Cell 5" xfId="1729"/>
    <cellStyle name="Linked Cell 5 2" xfId="1730"/>
    <cellStyle name="Linked Cell 5 2 2" xfId="1731"/>
    <cellStyle name="Linked Cell 5 3" xfId="1732"/>
    <cellStyle name="Linked Cell 5 3 2" xfId="1733"/>
    <cellStyle name="Linked Cell 5 4" xfId="1734"/>
    <cellStyle name="Linked Cell 6" xfId="1735"/>
    <cellStyle name="Linked Cell 6 2" xfId="1736"/>
    <cellStyle name="Linked Cell 7" xfId="1737"/>
    <cellStyle name="Linked Cells" xfId="1738"/>
    <cellStyle name="Millares [0]_pldt" xfId="1739"/>
    <cellStyle name="Millares_pldt" xfId="1740"/>
    <cellStyle name="Milliers [0]_!!!GO" xfId="1741"/>
    <cellStyle name="Milliers_!!!GO" xfId="1742"/>
    <cellStyle name="Model" xfId="1743"/>
    <cellStyle name="Moneda [0]_pldt" xfId="1744"/>
    <cellStyle name="Moneda_pldt" xfId="1745"/>
    <cellStyle name="Monétaire [0]_!!!GO" xfId="1746"/>
    <cellStyle name="Monétaire_!!!GO" xfId="1747"/>
    <cellStyle name="Neutral" xfId="1748" builtinId="28" customBuiltin="1"/>
    <cellStyle name="Neutral 2" xfId="1749"/>
    <cellStyle name="Neutral 2 2" xfId="1750"/>
    <cellStyle name="Neutral 2 2 2" xfId="1751"/>
    <cellStyle name="Neutral 2 3" xfId="1752"/>
    <cellStyle name="Neutral 2 3 2" xfId="1753"/>
    <cellStyle name="Neutral 2 4" xfId="1754"/>
    <cellStyle name="Neutral 2 4 2" xfId="1755"/>
    <cellStyle name="Neutral 2 5" xfId="1756"/>
    <cellStyle name="Neutral 3" xfId="1757"/>
    <cellStyle name="Neutral 3 2" xfId="1758"/>
    <cellStyle name="Neutral 4" xfId="1759"/>
    <cellStyle name="Neutral 4 2" xfId="1760"/>
    <cellStyle name="Neutral 5" xfId="1761"/>
    <cellStyle name="Neutral 5 2" xfId="1762"/>
    <cellStyle name="Neutral 5 2 2" xfId="1763"/>
    <cellStyle name="Neutral 5 3" xfId="1764"/>
    <cellStyle name="Neutral 5 3 2" xfId="1765"/>
    <cellStyle name="Neutral 5 4" xfId="1766"/>
    <cellStyle name="Neutral 6" xfId="1767"/>
    <cellStyle name="Neutral 6 2" xfId="1768"/>
    <cellStyle name="Neutral 7" xfId="1769"/>
    <cellStyle name="New" xfId="1770"/>
    <cellStyle name="New Times Roman" xfId="1771"/>
    <cellStyle name="No Commitment" xfId="1772"/>
    <cellStyle name="no dec" xfId="1773"/>
    <cellStyle name="No Volume" xfId="1774"/>
    <cellStyle name="NONE" xfId="1775"/>
    <cellStyle name="NONE 2" xfId="1776"/>
    <cellStyle name="NONE 3" xfId="1777"/>
    <cellStyle name="NONE 4" xfId="1778"/>
    <cellStyle name="NONE 5" xfId="1779"/>
    <cellStyle name="NONE 6" xfId="1780"/>
    <cellStyle name="NONE 7" xfId="1781"/>
    <cellStyle name="Normal" xfId="0" builtinId="0"/>
    <cellStyle name="Normal - Style1" xfId="1782"/>
    <cellStyle name="Normal - Style1 10" xfId="1783"/>
    <cellStyle name="Normal - Style1 10 2" xfId="1784"/>
    <cellStyle name="Normal - Style1 11" xfId="1785"/>
    <cellStyle name="Normal - Style1 11 2" xfId="1786"/>
    <cellStyle name="Normal - Style1 12" xfId="1787"/>
    <cellStyle name="Normal - Style1 12 2" xfId="1788"/>
    <cellStyle name="Normal - Style1 13" xfId="1789"/>
    <cellStyle name="Normal - Style1 13 2" xfId="1790"/>
    <cellStyle name="Normal - Style1 14" xfId="1791"/>
    <cellStyle name="Normal - Style1 14 2" xfId="1792"/>
    <cellStyle name="Normal - Style1 15" xfId="1793"/>
    <cellStyle name="Normal - Style1 15 2" xfId="1794"/>
    <cellStyle name="Normal - Style1 16" xfId="1795"/>
    <cellStyle name="Normal - Style1 17" xfId="1796"/>
    <cellStyle name="Normal - Style1 18" xfId="1797"/>
    <cellStyle name="Normal - Style1 19" xfId="1798"/>
    <cellStyle name="Normal - Style1 2" xfId="1799"/>
    <cellStyle name="Normal - Style1 3" xfId="1800"/>
    <cellStyle name="Normal - Style1 4" xfId="1801"/>
    <cellStyle name="Normal - Style1 5" xfId="1802"/>
    <cellStyle name="Normal - Style1 6" xfId="1803"/>
    <cellStyle name="Normal - Style1 7" xfId="1804"/>
    <cellStyle name="Normal - Style1 8" xfId="1805"/>
    <cellStyle name="Normal - Style1 9" xfId="1806"/>
    <cellStyle name="Normal - Style1_conso2010byLLP" xfId="1807"/>
    <cellStyle name="Normal 10" xfId="1808"/>
    <cellStyle name="Normal 10 2" xfId="1809"/>
    <cellStyle name="Normal 10 2 2" xfId="1810"/>
    <cellStyle name="Normal 10 2 3" xfId="1811"/>
    <cellStyle name="Normal 10 3" xfId="1812"/>
    <cellStyle name="Normal 10 4" xfId="1813"/>
    <cellStyle name="Normal 11" xfId="1814"/>
    <cellStyle name="Normal 11 2" xfId="1815"/>
    <cellStyle name="Normal 11 2 2" xfId="1816"/>
    <cellStyle name="Normal 11 3" xfId="1817"/>
    <cellStyle name="Normal 115" xfId="1818"/>
    <cellStyle name="Normal 116" xfId="1819"/>
    <cellStyle name="Normal 117" xfId="1820"/>
    <cellStyle name="Normal 118" xfId="1821"/>
    <cellStyle name="Normal 119" xfId="1822"/>
    <cellStyle name="Normal 12" xfId="1823"/>
    <cellStyle name="Normal 12 2" xfId="1824"/>
    <cellStyle name="Normal 12 3" xfId="1825"/>
    <cellStyle name="Normal 12 4" xfId="1826"/>
    <cellStyle name="Normal 12 5" xfId="1827"/>
    <cellStyle name="Normal 13" xfId="1828"/>
    <cellStyle name="Normal 13 2" xfId="1829"/>
    <cellStyle name="Normal 13 3" xfId="1830"/>
    <cellStyle name="Normal 13 4" xfId="1831"/>
    <cellStyle name="Normal 14" xfId="1832"/>
    <cellStyle name="Normal 14 2" xfId="1833"/>
    <cellStyle name="Normal 14 2 2" xfId="1834"/>
    <cellStyle name="Normal 14 3" xfId="1835"/>
    <cellStyle name="Normal 14 4" xfId="1836"/>
    <cellStyle name="Normal 15" xfId="1837"/>
    <cellStyle name="Normal 15 2" xfId="1838"/>
    <cellStyle name="Normal 15 2 2" xfId="1839"/>
    <cellStyle name="Normal 15 3" xfId="1840"/>
    <cellStyle name="Normal 15 4" xfId="1841"/>
    <cellStyle name="Normal 16" xfId="1842"/>
    <cellStyle name="Normal 16 2" xfId="1843"/>
    <cellStyle name="Normal 16 2 2" xfId="1844"/>
    <cellStyle name="Normal 16 3" xfId="1845"/>
    <cellStyle name="Normal 16 4" xfId="1846"/>
    <cellStyle name="Normal 17" xfId="1847"/>
    <cellStyle name="Normal 17 2" xfId="1848"/>
    <cellStyle name="Normal 17 3" xfId="1849"/>
    <cellStyle name="Normal 18" xfId="1850"/>
    <cellStyle name="Normal 18 2" xfId="1851"/>
    <cellStyle name="Normal 18 3" xfId="1852"/>
    <cellStyle name="Normal 19" xfId="1853"/>
    <cellStyle name="Normal 19 2" xfId="1854"/>
    <cellStyle name="Normal 19 3" xfId="1855"/>
    <cellStyle name="Normal 2" xfId="1856"/>
    <cellStyle name="Normal 2 10" xfId="1857"/>
    <cellStyle name="Normal 2 10 2" xfId="1858"/>
    <cellStyle name="Normal 2 10 2 2" xfId="1859"/>
    <cellStyle name="Normal 2 10 3" xfId="1860"/>
    <cellStyle name="Normal 2 10 3 2" xfId="1861"/>
    <cellStyle name="Normal 2 11" xfId="1862"/>
    <cellStyle name="Normal 2 11 2" xfId="1863"/>
    <cellStyle name="Normal 2 11 2 2" xfId="1864"/>
    <cellStyle name="Normal 2 11 3" xfId="1865"/>
    <cellStyle name="Normal 2 11 3 2" xfId="1866"/>
    <cellStyle name="Normal 2 12" xfId="1867"/>
    <cellStyle name="Normal 2 12 2" xfId="1868"/>
    <cellStyle name="Normal 2 12 2 2" xfId="1869"/>
    <cellStyle name="Normal 2 12 3" xfId="1870"/>
    <cellStyle name="Normal 2 12 3 2" xfId="1871"/>
    <cellStyle name="Normal 2 13" xfId="1872"/>
    <cellStyle name="Normal 2 14" xfId="1873"/>
    <cellStyle name="Normal 2 15" xfId="1874"/>
    <cellStyle name="Normal 2 16" xfId="1875"/>
    <cellStyle name="Normal 2 17" xfId="1876"/>
    <cellStyle name="Normal 2 17 2" xfId="1877"/>
    <cellStyle name="Normal 2 17 2 2" xfId="1878"/>
    <cellStyle name="Normal 2 18" xfId="1879"/>
    <cellStyle name="Normal 2 18 2" xfId="1880"/>
    <cellStyle name="Normal 2 18 2 2" xfId="1881"/>
    <cellStyle name="Normal 2 19" xfId="1882"/>
    <cellStyle name="Normal 2 2" xfId="1883"/>
    <cellStyle name="Normal 2 2 2" xfId="1884"/>
    <cellStyle name="Normal 2 2 2 2" xfId="1885"/>
    <cellStyle name="Normal 2 2 2 3" xfId="1886"/>
    <cellStyle name="Normal 2 2 2 4" xfId="1887"/>
    <cellStyle name="Normal 2 2 3" xfId="1888"/>
    <cellStyle name="Normal 2 2 3 2" xfId="1889"/>
    <cellStyle name="Normal 2 2 4" xfId="1890"/>
    <cellStyle name="Normal 2 2 4 2" xfId="1891"/>
    <cellStyle name="Normal 2 2 5" xfId="1892"/>
    <cellStyle name="Normal 2 20" xfId="1893"/>
    <cellStyle name="Normal 2 21" xfId="1894"/>
    <cellStyle name="Normal 2 3" xfId="1895"/>
    <cellStyle name="Normal 2 3 2" xfId="1896"/>
    <cellStyle name="Normal 2 3 2 2" xfId="1897"/>
    <cellStyle name="Normal 2 3 2 3" xfId="1898"/>
    <cellStyle name="Normal 2 3 2 4" xfId="1899"/>
    <cellStyle name="Normal 2 3 3" xfId="1900"/>
    <cellStyle name="Normal 2 3 4" xfId="1901"/>
    <cellStyle name="Normal 2 3 4 2" xfId="1902"/>
    <cellStyle name="Normal 2 3 4 3" xfId="1903"/>
    <cellStyle name="Normal 2 3 5" xfId="1904"/>
    <cellStyle name="Normal 2 4" xfId="1905"/>
    <cellStyle name="Normal 2 4 2" xfId="1906"/>
    <cellStyle name="Normal 2 4 2 2" xfId="1907"/>
    <cellStyle name="Normal 2 4 2 3" xfId="1908"/>
    <cellStyle name="Normal 2 4 2 4" xfId="1909"/>
    <cellStyle name="Normal 2 4 3" xfId="1910"/>
    <cellStyle name="Normal 2 4 4" xfId="1911"/>
    <cellStyle name="Normal 2 4 4 2" xfId="1912"/>
    <cellStyle name="Normal 2 4 4 3" xfId="1913"/>
    <cellStyle name="Normal 2 4 5" xfId="1914"/>
    <cellStyle name="Normal 2 4 5 2" xfId="1915"/>
    <cellStyle name="Normal 2 5" xfId="1916"/>
    <cellStyle name="Normal 2 5 2" xfId="1917"/>
    <cellStyle name="Normal 2 5 3" xfId="1918"/>
    <cellStyle name="Normal 2 5 3 2" xfId="1919"/>
    <cellStyle name="Normal 2 6" xfId="1920"/>
    <cellStyle name="Normal 2 6 2" xfId="1921"/>
    <cellStyle name="Normal 2 6 2 2" xfId="1922"/>
    <cellStyle name="Normal 2 6 3" xfId="1923"/>
    <cellStyle name="Normal 2 6 3 2" xfId="1924"/>
    <cellStyle name="Normal 2 7" xfId="1925"/>
    <cellStyle name="Normal 2 7 2" xfId="1926"/>
    <cellStyle name="Normal 2 7 2 2" xfId="1927"/>
    <cellStyle name="Normal 2 7 3" xfId="1928"/>
    <cellStyle name="Normal 2 7 3 2" xfId="1929"/>
    <cellStyle name="Normal 2 8" xfId="1930"/>
    <cellStyle name="Normal 2 8 2" xfId="1931"/>
    <cellStyle name="Normal 2 8 2 2" xfId="1932"/>
    <cellStyle name="Normal 2 8 3" xfId="1933"/>
    <cellStyle name="Normal 2 8 3 2" xfId="1934"/>
    <cellStyle name="Normal 2 9" xfId="1935"/>
    <cellStyle name="Normal 2 9 2" xfId="1936"/>
    <cellStyle name="Normal 2 9 2 2" xfId="1937"/>
    <cellStyle name="Normal 2 9 3" xfId="1938"/>
    <cellStyle name="Normal 2 9 3 2" xfId="1939"/>
    <cellStyle name="Normal 2_AE Corp - C" xfId="1940"/>
    <cellStyle name="Normal 20" xfId="1941"/>
    <cellStyle name="Normal 20 2" xfId="1942"/>
    <cellStyle name="Normal 20 3" xfId="1943"/>
    <cellStyle name="Normal 20 4" xfId="1944"/>
    <cellStyle name="Normal 21" xfId="1945"/>
    <cellStyle name="Normal 21 2" xfId="1946"/>
    <cellStyle name="Normal 21 3" xfId="1947"/>
    <cellStyle name="Normal 22" xfId="1948"/>
    <cellStyle name="Normal 22 2" xfId="1949"/>
    <cellStyle name="Normal 23" xfId="1950"/>
    <cellStyle name="Normal 24" xfId="1951"/>
    <cellStyle name="Normal 25" xfId="1952"/>
    <cellStyle name="Normal 25 2" xfId="1953"/>
    <cellStyle name="Normal 26" xfId="1954"/>
    <cellStyle name="Normal 27" xfId="1955"/>
    <cellStyle name="Normal 27 2" xfId="1956"/>
    <cellStyle name="Normal 27 3" xfId="1957"/>
    <cellStyle name="Normal 28" xfId="1958"/>
    <cellStyle name="Normal 28 2" xfId="1959"/>
    <cellStyle name="Normal 29" xfId="1960"/>
    <cellStyle name="Normal 29 2" xfId="1961"/>
    <cellStyle name="Normal 3" xfId="1962"/>
    <cellStyle name="Normal 3 10" xfId="1963"/>
    <cellStyle name="Normal 3 10 2" xfId="1964"/>
    <cellStyle name="Normal 3 11" xfId="1965"/>
    <cellStyle name="Normal 3 11 2" xfId="1966"/>
    <cellStyle name="Normal 3 12" xfId="1967"/>
    <cellStyle name="Normal 3 12 2" xfId="1968"/>
    <cellStyle name="Normal 3 13" xfId="1969"/>
    <cellStyle name="Normal 3 14" xfId="1970"/>
    <cellStyle name="Normal 3 15" xfId="1971"/>
    <cellStyle name="Normal 3 16" xfId="1972"/>
    <cellStyle name="Normal 3 17" xfId="1973"/>
    <cellStyle name="Normal 3 2" xfId="1974"/>
    <cellStyle name="Normal 3 2 2" xfId="1975"/>
    <cellStyle name="Normal 3 2 2 2" xfId="1976"/>
    <cellStyle name="Normal 3 2 2 2 2" xfId="1977"/>
    <cellStyle name="Normal 3 2 2 2 3" xfId="1978"/>
    <cellStyle name="Normal 3 2 2 3" xfId="1979"/>
    <cellStyle name="Normal 3 2 2 3 2" xfId="1980"/>
    <cellStyle name="Normal 3 2 2 4" xfId="1981"/>
    <cellStyle name="Normal 3 2 3" xfId="1982"/>
    <cellStyle name="Normal 3 2 4" xfId="1983"/>
    <cellStyle name="Normal 3 2 4 2" xfId="1984"/>
    <cellStyle name="Normal 3 2 4 3" xfId="1985"/>
    <cellStyle name="Normal 3 2 5" xfId="1986"/>
    <cellStyle name="Normal 3 2 6" xfId="1987"/>
    <cellStyle name="Normal 3 2 7" xfId="1988"/>
    <cellStyle name="Normal 3 3" xfId="1989"/>
    <cellStyle name="Normal 3 3 2" xfId="1990"/>
    <cellStyle name="Normal 3 3 3" xfId="1991"/>
    <cellStyle name="Normal 3 4" xfId="1992"/>
    <cellStyle name="Normal 3 5" xfId="1993"/>
    <cellStyle name="Normal 3 6" xfId="1994"/>
    <cellStyle name="Normal 3 7" xfId="1995"/>
    <cellStyle name="Normal 3 8" xfId="1996"/>
    <cellStyle name="Normal 3 9" xfId="1997"/>
    <cellStyle name="Normal 3 9 2" xfId="1998"/>
    <cellStyle name="Normal 3_conso2010byLLP" xfId="1999"/>
    <cellStyle name="Normal 30" xfId="2000"/>
    <cellStyle name="Normal 30 2" xfId="2001"/>
    <cellStyle name="Normal 31" xfId="2002"/>
    <cellStyle name="Normal 32" xfId="2003"/>
    <cellStyle name="Normal 33" xfId="2004"/>
    <cellStyle name="Normal 34" xfId="2005"/>
    <cellStyle name="Normal 35" xfId="2006"/>
    <cellStyle name="Normal 36" xfId="2007"/>
    <cellStyle name="Normal 37" xfId="2008"/>
    <cellStyle name="Normal 38" xfId="2009"/>
    <cellStyle name="Normal 39" xfId="2010"/>
    <cellStyle name="Normal 4" xfId="2011"/>
    <cellStyle name="Normal 4 10" xfId="2012"/>
    <cellStyle name="Normal 4 11" xfId="2013"/>
    <cellStyle name="Normal 4 2" xfId="2014"/>
    <cellStyle name="Normal 4 2 2" xfId="2015"/>
    <cellStyle name="Normal 4 2 2 2" xfId="2016"/>
    <cellStyle name="Normal 4 2 3" xfId="2017"/>
    <cellStyle name="Normal 4 2 3 2" xfId="2018"/>
    <cellStyle name="Normal 4 2 4" xfId="2019"/>
    <cellStyle name="Normal 4 3" xfId="2020"/>
    <cellStyle name="Normal 4 3 2" xfId="2021"/>
    <cellStyle name="Normal 4 3 3" xfId="2022"/>
    <cellStyle name="Normal 4 4" xfId="2023"/>
    <cellStyle name="Normal 4 4 2" xfId="2024"/>
    <cellStyle name="Normal 4 4 2 2" xfId="2025"/>
    <cellStyle name="Normal 4 5" xfId="2026"/>
    <cellStyle name="Normal 4 6" xfId="2027"/>
    <cellStyle name="Normal 4 6 2" xfId="2028"/>
    <cellStyle name="Normal 4 7" xfId="2029"/>
    <cellStyle name="Normal 4 8" xfId="2030"/>
    <cellStyle name="Normal 4 9" xfId="2031"/>
    <cellStyle name="Normal 40" xfId="2032"/>
    <cellStyle name="Normal 41" xfId="2033"/>
    <cellStyle name="Normal 42" xfId="2034"/>
    <cellStyle name="Normal 43" xfId="2035"/>
    <cellStyle name="Normal 43 2" xfId="2036"/>
    <cellStyle name="Normal 44" xfId="2037"/>
    <cellStyle name="Normal 44 2" xfId="2038"/>
    <cellStyle name="Normal 45" xfId="2039"/>
    <cellStyle name="Normal 46" xfId="2040"/>
    <cellStyle name="Normal 47" xfId="2041"/>
    <cellStyle name="Normal 48" xfId="2042"/>
    <cellStyle name="Normal 49" xfId="2043"/>
    <cellStyle name="Normal 5" xfId="2044"/>
    <cellStyle name="Normal 5 2" xfId="2045"/>
    <cellStyle name="Normal 5 2 2" xfId="2046"/>
    <cellStyle name="Normal 5 3" xfId="2047"/>
    <cellStyle name="Normal 5 3 2" xfId="2048"/>
    <cellStyle name="Normal 5 3 3" xfId="2049"/>
    <cellStyle name="Normal 5 4" xfId="2050"/>
    <cellStyle name="Normal 5 4 2" xfId="2051"/>
    <cellStyle name="Normal 5 5" xfId="2052"/>
    <cellStyle name="Normal 5 6" xfId="2053"/>
    <cellStyle name="Normal 5 7" xfId="2054"/>
    <cellStyle name="Normal 5 8" xfId="2055"/>
    <cellStyle name="Normal 50" xfId="2056"/>
    <cellStyle name="Normal 51" xfId="2057"/>
    <cellStyle name="Normal 52" xfId="2058"/>
    <cellStyle name="Normal 53" xfId="2059"/>
    <cellStyle name="Normal 54" xfId="2060"/>
    <cellStyle name="Normal 55" xfId="2061"/>
    <cellStyle name="Normal 56" xfId="2062"/>
    <cellStyle name="Normal 57" xfId="2063"/>
    <cellStyle name="Normal 58" xfId="2064"/>
    <cellStyle name="Normal 59" xfId="2065"/>
    <cellStyle name="Normal 6" xfId="2066"/>
    <cellStyle name="Normal 6 2" xfId="2067"/>
    <cellStyle name="Normal 6 2 2" xfId="2068"/>
    <cellStyle name="Normal 6 2 2 2" xfId="2069"/>
    <cellStyle name="Normal 6 2 2 3" xfId="2070"/>
    <cellStyle name="Normal 6 2 2 3 2" xfId="2071"/>
    <cellStyle name="Normal 6 2 3" xfId="2072"/>
    <cellStyle name="Normal 6 2 3 2" xfId="2073"/>
    <cellStyle name="Normal 6 3" xfId="2074"/>
    <cellStyle name="Normal 6 3 2" xfId="2075"/>
    <cellStyle name="Normal 6 3 3" xfId="2076"/>
    <cellStyle name="Normal 6 4" xfId="2077"/>
    <cellStyle name="Normal 6 4 2" xfId="2078"/>
    <cellStyle name="Normal 6 5" xfId="2079"/>
    <cellStyle name="Normal 6 6" xfId="2080"/>
    <cellStyle name="Normal 6 7" xfId="2081"/>
    <cellStyle name="Normal 60" xfId="2082"/>
    <cellStyle name="Normal 61" xfId="2083"/>
    <cellStyle name="Normal 62" xfId="2084"/>
    <cellStyle name="Normal 63" xfId="2085"/>
    <cellStyle name="Normal 64" xfId="2086"/>
    <cellStyle name="Normal 65" xfId="2087"/>
    <cellStyle name="Normal 66" xfId="2088"/>
    <cellStyle name="Normal 67" xfId="2089"/>
    <cellStyle name="Normal 68" xfId="2090"/>
    <cellStyle name="Normal 69" xfId="2091"/>
    <cellStyle name="Normal 7" xfId="2092"/>
    <cellStyle name="Normal 7 2" xfId="2093"/>
    <cellStyle name="Normal 7 2 2" xfId="2094"/>
    <cellStyle name="Normal 7 2 2 2" xfId="2095"/>
    <cellStyle name="Normal 7 2 3" xfId="2096"/>
    <cellStyle name="Normal 7 3" xfId="2097"/>
    <cellStyle name="Normal 7 3 2" xfId="2098"/>
    <cellStyle name="Normal 7 4" xfId="2099"/>
    <cellStyle name="Normal 7 4 2" xfId="2100"/>
    <cellStyle name="Normal 7 5" xfId="2101"/>
    <cellStyle name="Normal 7 5 2" xfId="2102"/>
    <cellStyle name="Normal 7 5 2 2" xfId="2103"/>
    <cellStyle name="Normal 7 6" xfId="2104"/>
    <cellStyle name="Normal 7 7" xfId="2105"/>
    <cellStyle name="Normal 71" xfId="2106"/>
    <cellStyle name="Normal 72" xfId="2107"/>
    <cellStyle name="Normal 74" xfId="2108"/>
    <cellStyle name="Normal 77" xfId="2109"/>
    <cellStyle name="Normal 78" xfId="2110"/>
    <cellStyle name="Normal 79" xfId="2111"/>
    <cellStyle name="Normal 8" xfId="2112"/>
    <cellStyle name="Normal 8 2" xfId="2113"/>
    <cellStyle name="Normal 8 3" xfId="2114"/>
    <cellStyle name="Normal 8 3 2" xfId="2115"/>
    <cellStyle name="Normal 8 3 3" xfId="2116"/>
    <cellStyle name="Normal 8 4" xfId="2117"/>
    <cellStyle name="Normal 8 4 2" xfId="2118"/>
    <cellStyle name="Normal 8 5" xfId="2119"/>
    <cellStyle name="Normal 80" xfId="2120"/>
    <cellStyle name="Normal 81" xfId="2121"/>
    <cellStyle name="Normal 82" xfId="2122"/>
    <cellStyle name="Normal 84" xfId="2123"/>
    <cellStyle name="Normal 85" xfId="2124"/>
    <cellStyle name="Normal 89" xfId="2125"/>
    <cellStyle name="Normal 9" xfId="2126"/>
    <cellStyle name="Normal 9 2" xfId="2127"/>
    <cellStyle name="Normal 9 2 2" xfId="2128"/>
    <cellStyle name="Normal 9 2 3" xfId="2129"/>
    <cellStyle name="Normal 9 2 3 2" xfId="2130"/>
    <cellStyle name="Normal 9 3" xfId="2131"/>
    <cellStyle name="Normal 9 3 2" xfId="2132"/>
    <cellStyle name="Normal 9 4" xfId="2133"/>
    <cellStyle name="Normal 94" xfId="2134"/>
    <cellStyle name="Normal 95" xfId="2135"/>
    <cellStyle name="Normal 96" xfId="2136"/>
    <cellStyle name="Normal 98" xfId="2137"/>
    <cellStyle name="Normal 99" xfId="2138"/>
    <cellStyle name="Normale_BDG97" xfId="2139"/>
    <cellStyle name="Note" xfId="2140" builtinId="10" customBuiltin="1"/>
    <cellStyle name="Note 2" xfId="2141"/>
    <cellStyle name="Note 2 2" xfId="2142"/>
    <cellStyle name="Note 2 2 2" xfId="2143"/>
    <cellStyle name="Note 2 2 3" xfId="2144"/>
    <cellStyle name="Note 2 2 4" xfId="2145"/>
    <cellStyle name="Note 2 3" xfId="2146"/>
    <cellStyle name="Note 2 4" xfId="2147"/>
    <cellStyle name="Note 2 5" xfId="2148"/>
    <cellStyle name="Note 2 5 2" xfId="2149"/>
    <cellStyle name="Note 2 6" xfId="2150"/>
    <cellStyle name="Note 3" xfId="2151"/>
    <cellStyle name="Note 3 2" xfId="2152"/>
    <cellStyle name="Note 3 2 2" xfId="2153"/>
    <cellStyle name="Note 3 3" xfId="2154"/>
    <cellStyle name="Note 4" xfId="2155"/>
    <cellStyle name="Note 5" xfId="2156"/>
    <cellStyle name="Note 5 2" xfId="2157"/>
    <cellStyle name="Note 5 2 2" xfId="2158"/>
    <cellStyle name="Note 5 3" xfId="2159"/>
    <cellStyle name="Note 5 3 2" xfId="2160"/>
    <cellStyle name="Note 5 4" xfId="2161"/>
    <cellStyle name="Note 6" xfId="2162"/>
    <cellStyle name="Note 6 2" xfId="2163"/>
    <cellStyle name="Note 7" xfId="2164"/>
    <cellStyle name="NUMBER" xfId="2165"/>
    <cellStyle name="Numbering" xfId="2166"/>
    <cellStyle name="Œ…‹æØ‚è [0.00]_laroux" xfId="2167"/>
    <cellStyle name="Œ…‹æØ‚è_laroux" xfId="2168"/>
    <cellStyle name="Outline" xfId="2169"/>
    <cellStyle name="Output" xfId="2170" builtinId="21" customBuiltin="1"/>
    <cellStyle name="Output 2" xfId="2171"/>
    <cellStyle name="Output 2 2" xfId="2172"/>
    <cellStyle name="Output 2 2 2" xfId="2173"/>
    <cellStyle name="Output 2 3" xfId="2174"/>
    <cellStyle name="Output 2 3 2" xfId="2175"/>
    <cellStyle name="Output 2 4" xfId="2176"/>
    <cellStyle name="Output 2 4 2" xfId="2177"/>
    <cellStyle name="Output 2 5" xfId="2178"/>
    <cellStyle name="Output 3" xfId="2179"/>
    <cellStyle name="Output 3 2" xfId="2180"/>
    <cellStyle name="Output 4" xfId="2181"/>
    <cellStyle name="Output 4 2" xfId="2182"/>
    <cellStyle name="Output 5" xfId="2183"/>
    <cellStyle name="Output 5 2" xfId="2184"/>
    <cellStyle name="Output 5 2 2" xfId="2185"/>
    <cellStyle name="Output 5 3" xfId="2186"/>
    <cellStyle name="Output 5 3 2" xfId="2187"/>
    <cellStyle name="Output 5 4" xfId="2188"/>
    <cellStyle name="Output 6" xfId="2189"/>
    <cellStyle name="Output 6 2" xfId="2190"/>
    <cellStyle name="Output 7" xfId="2191"/>
    <cellStyle name="Override" xfId="2192"/>
    <cellStyle name="per.style" xfId="2193"/>
    <cellStyle name="Percent" xfId="2194" builtinId="5"/>
    <cellStyle name="Percent [0]" xfId="2195"/>
    <cellStyle name="Percent [0] 2" xfId="2196"/>
    <cellStyle name="Percent [0] 2 2" xfId="2197"/>
    <cellStyle name="Percent [0] 2 3" xfId="2198"/>
    <cellStyle name="Percent [0] 3" xfId="2199"/>
    <cellStyle name="Percent [0] 3 2" xfId="2200"/>
    <cellStyle name="Percent [0] 4" xfId="2201"/>
    <cellStyle name="Percent [0] 5" xfId="2202"/>
    <cellStyle name="Percent [0] 6" xfId="2203"/>
    <cellStyle name="Percent [0] 7" xfId="2204"/>
    <cellStyle name="Percent [0] 8" xfId="2205"/>
    <cellStyle name="Percent [00]" xfId="2206"/>
    <cellStyle name="Percent [00] 2" xfId="2207"/>
    <cellStyle name="Percent [00] 2 2" xfId="2208"/>
    <cellStyle name="Percent [00] 2 3" xfId="2209"/>
    <cellStyle name="Percent [00] 3" xfId="2210"/>
    <cellStyle name="Percent [00] 3 2" xfId="2211"/>
    <cellStyle name="Percent [00] 4" xfId="2212"/>
    <cellStyle name="Percent [00] 5" xfId="2213"/>
    <cellStyle name="Percent [00] 6" xfId="2214"/>
    <cellStyle name="Percent [00] 7" xfId="2215"/>
    <cellStyle name="Percent [00] 8" xfId="2216"/>
    <cellStyle name="Percent [2]" xfId="2217"/>
    <cellStyle name="Percent [2] 10" xfId="2218"/>
    <cellStyle name="Percent [2] 11" xfId="2219"/>
    <cellStyle name="Percent [2] 12" xfId="2220"/>
    <cellStyle name="Percent [2] 13" xfId="2221"/>
    <cellStyle name="Percent [2] 14" xfId="2222"/>
    <cellStyle name="Percent [2] 15" xfId="2223"/>
    <cellStyle name="Percent [2] 16" xfId="2224"/>
    <cellStyle name="Percent [2] 17" xfId="2225"/>
    <cellStyle name="Percent [2] 18" xfId="2226"/>
    <cellStyle name="Percent [2] 19" xfId="2227"/>
    <cellStyle name="Percent [2] 2" xfId="2228"/>
    <cellStyle name="Percent [2] 3" xfId="2229"/>
    <cellStyle name="Percent [2] 4" xfId="2230"/>
    <cellStyle name="Percent [2] 5" xfId="2231"/>
    <cellStyle name="Percent [2] 6" xfId="2232"/>
    <cellStyle name="Percent [2] 7" xfId="2233"/>
    <cellStyle name="Percent [2] 8" xfId="2234"/>
    <cellStyle name="Percent [2] 9" xfId="2235"/>
    <cellStyle name="Percent 10" xfId="2236"/>
    <cellStyle name="Percent 10 2" xfId="2237"/>
    <cellStyle name="Percent 10 2 2" xfId="2238"/>
    <cellStyle name="Percent 11" xfId="2239"/>
    <cellStyle name="Percent 11 2" xfId="2240"/>
    <cellStyle name="Percent 12" xfId="2241"/>
    <cellStyle name="Percent 13" xfId="2242"/>
    <cellStyle name="Percent 14" xfId="2243"/>
    <cellStyle name="Percent 15" xfId="2244"/>
    <cellStyle name="Percent 16" xfId="2245"/>
    <cellStyle name="Percent 17" xfId="2246"/>
    <cellStyle name="Percent 18" xfId="2247"/>
    <cellStyle name="Percent 19" xfId="2248"/>
    <cellStyle name="Percent 2" xfId="2249"/>
    <cellStyle name="Percent 2 10" xfId="2250"/>
    <cellStyle name="Percent 2 11" xfId="2251"/>
    <cellStyle name="Percent 2 12" xfId="2252"/>
    <cellStyle name="Percent 2 2" xfId="2253"/>
    <cellStyle name="Percent 2 2 2" xfId="2254"/>
    <cellStyle name="Percent 2 2 2 2" xfId="2255"/>
    <cellStyle name="Percent 2 2 2 3" xfId="2256"/>
    <cellStyle name="Percent 2 2 3" xfId="2257"/>
    <cellStyle name="Percent 2 2 4" xfId="2258"/>
    <cellStyle name="Percent 2 2 5" xfId="2259"/>
    <cellStyle name="Percent 2 3" xfId="2260"/>
    <cellStyle name="Percent 2 4" xfId="2261"/>
    <cellStyle name="Percent 2 5" xfId="2262"/>
    <cellStyle name="Percent 2 6" xfId="2263"/>
    <cellStyle name="Percent 2 7" xfId="2264"/>
    <cellStyle name="Percent 2 8" xfId="2265"/>
    <cellStyle name="Percent 2 9" xfId="2266"/>
    <cellStyle name="Percent 20" xfId="2267"/>
    <cellStyle name="Percent 20 2" xfId="2268"/>
    <cellStyle name="Percent 20 2 2" xfId="2269"/>
    <cellStyle name="Percent 21" xfId="2270"/>
    <cellStyle name="Percent 21 2" xfId="2271"/>
    <cellStyle name="Percent 21 3" xfId="2272"/>
    <cellStyle name="Percent 22" xfId="2273"/>
    <cellStyle name="Percent 22 2" xfId="2274"/>
    <cellStyle name="Percent 23" xfId="2275"/>
    <cellStyle name="Percent 24" xfId="2276"/>
    <cellStyle name="Percent 24 2" xfId="2277"/>
    <cellStyle name="Percent 25" xfId="2278"/>
    <cellStyle name="Percent 25 2" xfId="2279"/>
    <cellStyle name="Percent 26" xfId="2280"/>
    <cellStyle name="Percent 27" xfId="2281"/>
    <cellStyle name="Percent 28" xfId="2282"/>
    <cellStyle name="Percent 29" xfId="2283"/>
    <cellStyle name="Percent 3" xfId="2284"/>
    <cellStyle name="Percent 3 10" xfId="2285"/>
    <cellStyle name="Percent 3 11" xfId="2286"/>
    <cellStyle name="Percent 3 2" xfId="2287"/>
    <cellStyle name="Percent 3 2 2" xfId="2288"/>
    <cellStyle name="Percent 3 2 2 2" xfId="2289"/>
    <cellStyle name="Percent 3 2 2 3" xfId="2290"/>
    <cellStyle name="Percent 3 2 2 4" xfId="2291"/>
    <cellStyle name="Percent 3 2 3" xfId="2292"/>
    <cellStyle name="Percent 3 2 4" xfId="2293"/>
    <cellStyle name="Percent 3 3" xfId="2294"/>
    <cellStyle name="Percent 3 3 2" xfId="2295"/>
    <cellStyle name="Percent 3 4" xfId="2296"/>
    <cellStyle name="Percent 3 4 2" xfId="2297"/>
    <cellStyle name="Percent 3 5" xfId="2298"/>
    <cellStyle name="Percent 3 5 2" xfId="2299"/>
    <cellStyle name="Percent 3 6" xfId="2300"/>
    <cellStyle name="Percent 3 7" xfId="2301"/>
    <cellStyle name="Percent 3 8" xfId="2302"/>
    <cellStyle name="Percent 3 8 2" xfId="2303"/>
    <cellStyle name="Percent 3 8 3" xfId="2304"/>
    <cellStyle name="Percent 3 9" xfId="2305"/>
    <cellStyle name="Percent 30" xfId="2306"/>
    <cellStyle name="Percent 31" xfId="2307"/>
    <cellStyle name="Percent 32" xfId="2308"/>
    <cellStyle name="Percent 33" xfId="2309"/>
    <cellStyle name="Percent 34" xfId="2310"/>
    <cellStyle name="Percent 35" xfId="2311"/>
    <cellStyle name="Percent 36" xfId="2312"/>
    <cellStyle name="Percent 37" xfId="2313"/>
    <cellStyle name="Percent 38" xfId="2314"/>
    <cellStyle name="Percent 39" xfId="2315"/>
    <cellStyle name="Percent 4" xfId="2316"/>
    <cellStyle name="Percent 4 2" xfId="2317"/>
    <cellStyle name="Percent 4 2 2" xfId="2318"/>
    <cellStyle name="Percent 4 2 3" xfId="2319"/>
    <cellStyle name="Percent 4 2 4" xfId="2320"/>
    <cellStyle name="Percent 4 3" xfId="2321"/>
    <cellStyle name="Percent 4 3 2" xfId="2322"/>
    <cellStyle name="Percent 4 4" xfId="2323"/>
    <cellStyle name="Percent 4 5" xfId="2324"/>
    <cellStyle name="Percent 4 6" xfId="2325"/>
    <cellStyle name="Percent 40" xfId="2326"/>
    <cellStyle name="Percent 41" xfId="2327"/>
    <cellStyle name="Percent 42" xfId="2328"/>
    <cellStyle name="Percent 43" xfId="2329"/>
    <cellStyle name="Percent 44" xfId="2330"/>
    <cellStyle name="Percent 45" xfId="2331"/>
    <cellStyle name="Percent 46" xfId="2332"/>
    <cellStyle name="Percent 47" xfId="2333"/>
    <cellStyle name="Percent 48" xfId="2334"/>
    <cellStyle name="Percent 49" xfId="2335"/>
    <cellStyle name="Percent 5" xfId="2336"/>
    <cellStyle name="Percent 5 2" xfId="2337"/>
    <cellStyle name="Percent 5 2 2" xfId="2338"/>
    <cellStyle name="Percent 5 2 3" xfId="2339"/>
    <cellStyle name="Percent 5 3" xfId="2340"/>
    <cellStyle name="Percent 5 3 2" xfId="2341"/>
    <cellStyle name="Percent 5 4" xfId="2342"/>
    <cellStyle name="Percent 5 5" xfId="2343"/>
    <cellStyle name="Percent 5 6" xfId="2344"/>
    <cellStyle name="Percent 5 7" xfId="2345"/>
    <cellStyle name="Percent 5 8" xfId="2346"/>
    <cellStyle name="Percent 5 8 2" xfId="2347"/>
    <cellStyle name="Percent 5 9" xfId="2348"/>
    <cellStyle name="Percent 50" xfId="2349"/>
    <cellStyle name="Percent 51" xfId="2350"/>
    <cellStyle name="Percent 52" xfId="2351"/>
    <cellStyle name="Percent 53" xfId="2352"/>
    <cellStyle name="Percent 54" xfId="2353"/>
    <cellStyle name="Percent 6" xfId="2354"/>
    <cellStyle name="Percent 6 2" xfId="2355"/>
    <cellStyle name="Percent 6 2 2" xfId="2356"/>
    <cellStyle name="Percent 6 3" xfId="2357"/>
    <cellStyle name="Percent 7" xfId="2358"/>
    <cellStyle name="Percent 7 2" xfId="2359"/>
    <cellStyle name="Percent 8" xfId="2360"/>
    <cellStyle name="Percent 8 2" xfId="2361"/>
    <cellStyle name="Percent 8 3" xfId="2362"/>
    <cellStyle name="Percent 8 4" xfId="2363"/>
    <cellStyle name="Percent 9" xfId="2364"/>
    <cellStyle name="Percent 9 2" xfId="2365"/>
    <cellStyle name="Percent 9 3" xfId="2366"/>
    <cellStyle name="percentage" xfId="2367"/>
    <cellStyle name="percentage 2" xfId="2368"/>
    <cellStyle name="percentage 3" xfId="2369"/>
    <cellStyle name="percentage 4" xfId="2370"/>
    <cellStyle name="percentage 5" xfId="2371"/>
    <cellStyle name="percentage 6" xfId="2372"/>
    <cellStyle name="percentage 7" xfId="2373"/>
    <cellStyle name="percentage_conso2010byLLP" xfId="2374"/>
    <cellStyle name="PrePop Currency (0)" xfId="2375"/>
    <cellStyle name="PrePop Currency (0) 2" xfId="2376"/>
    <cellStyle name="PrePop Currency (0) 2 2" xfId="2377"/>
    <cellStyle name="PrePop Currency (0) 2 3" xfId="2378"/>
    <cellStyle name="PrePop Currency (0) 3" xfId="2379"/>
    <cellStyle name="PrePop Currency (0) 3 2" xfId="2380"/>
    <cellStyle name="PrePop Currency (0) 4" xfId="2381"/>
    <cellStyle name="PrePop Currency (0) 5" xfId="2382"/>
    <cellStyle name="PrePop Currency (0) 6" xfId="2383"/>
    <cellStyle name="PrePop Currency (0) 7" xfId="2384"/>
    <cellStyle name="PrePop Currency (0) 8" xfId="2385"/>
    <cellStyle name="PrePop Currency (0)_conso2010byLLP" xfId="2386"/>
    <cellStyle name="PrePop Currency (2)" xfId="2387"/>
    <cellStyle name="PrePop Currency (2) 2" xfId="2388"/>
    <cellStyle name="PrePop Currency (2) 3" xfId="2389"/>
    <cellStyle name="PrePop Currency (2) 4" xfId="2390"/>
    <cellStyle name="PrePop Currency (2) 5" xfId="2391"/>
    <cellStyle name="PrePop Currency (2) 6" xfId="2392"/>
    <cellStyle name="PrePop Currency (2) 7" xfId="2393"/>
    <cellStyle name="PrePop Currency (2) 8" xfId="2394"/>
    <cellStyle name="PrePop Currency (2)_conso2010byLLP" xfId="2395"/>
    <cellStyle name="PrePop Units (0)" xfId="2396"/>
    <cellStyle name="PrePop Units (0) 2" xfId="2397"/>
    <cellStyle name="PrePop Units (0) 2 2" xfId="2398"/>
    <cellStyle name="PrePop Units (0) 2 3" xfId="2399"/>
    <cellStyle name="PrePop Units (0) 3" xfId="2400"/>
    <cellStyle name="PrePop Units (0) 3 2" xfId="2401"/>
    <cellStyle name="PrePop Units (0) 4" xfId="2402"/>
    <cellStyle name="PrePop Units (0) 5" xfId="2403"/>
    <cellStyle name="PrePop Units (0) 6" xfId="2404"/>
    <cellStyle name="PrePop Units (0) 7" xfId="2405"/>
    <cellStyle name="PrePop Units (0) 8" xfId="2406"/>
    <cellStyle name="PrePop Units (0)_conso2010byLLP" xfId="2407"/>
    <cellStyle name="PrePop Units (1)" xfId="2408"/>
    <cellStyle name="PrePop Units (1) 2" xfId="2409"/>
    <cellStyle name="PrePop Units (1) 2 2" xfId="2410"/>
    <cellStyle name="PrePop Units (1) 2 3" xfId="2411"/>
    <cellStyle name="PrePop Units (1) 3" xfId="2412"/>
    <cellStyle name="PrePop Units (1) 3 2" xfId="2413"/>
    <cellStyle name="PrePop Units (1) 4" xfId="2414"/>
    <cellStyle name="PrePop Units (1) 5" xfId="2415"/>
    <cellStyle name="PrePop Units (1) 6" xfId="2416"/>
    <cellStyle name="PrePop Units (1) 7" xfId="2417"/>
    <cellStyle name="PrePop Units (1) 8" xfId="2418"/>
    <cellStyle name="PrePop Units (1)_conso2010byLLP" xfId="2419"/>
    <cellStyle name="PrePop Units (2)" xfId="2420"/>
    <cellStyle name="PrePop Units (2) 2" xfId="2421"/>
    <cellStyle name="PrePop Units (2) 3" xfId="2422"/>
    <cellStyle name="PrePop Units (2) 4" xfId="2423"/>
    <cellStyle name="PrePop Units (2) 5" xfId="2424"/>
    <cellStyle name="PrePop Units (2) 6" xfId="2425"/>
    <cellStyle name="PrePop Units (2) 7" xfId="2426"/>
    <cellStyle name="PrePop Units (2) 8" xfId="2427"/>
    <cellStyle name="PrePop Units (2)_conso2010byLLP" xfId="2428"/>
    <cellStyle name="pricing" xfId="2429"/>
    <cellStyle name="Product" xfId="2430"/>
    <cellStyle name="ProgramVariable" xfId="2431"/>
    <cellStyle name="PSChar" xfId="2432"/>
    <cellStyle name="QModel NDW" xfId="2433"/>
    <cellStyle name="Question?" xfId="2434"/>
    <cellStyle name="Redbook" xfId="2435"/>
    <cellStyle name="Ref" xfId="2436"/>
    <cellStyle name="regstoresfromspecstores" xfId="2437"/>
    <cellStyle name="Report" xfId="2438"/>
    <cellStyle name="Reset  - Style7" xfId="2439"/>
    <cellStyle name="RevList" xfId="2440"/>
    <cellStyle name="Rich's Guess" xfId="2441"/>
    <cellStyle name="RowLevel_1_EURev (2)" xfId="2442"/>
    <cellStyle name="SHADEDSTORES" xfId="2443"/>
    <cellStyle name="specstores" xfId="2444"/>
    <cellStyle name="Standaard_Blad1" xfId="2445"/>
    <cellStyle name="STANDARD" xfId="2446"/>
    <cellStyle name="STANDARD 2" xfId="2447"/>
    <cellStyle name="Steve's Guess" xfId="2448"/>
    <cellStyle name="Style 1" xfId="2449"/>
    <cellStyle name="Sub_Heading" xfId="2450"/>
    <cellStyle name="subhead" xfId="2451"/>
    <cellStyle name="Subtotal" xfId="2452"/>
    <cellStyle name="Table" xfId="2453"/>
    <cellStyle name="Table  - Style6" xfId="2454"/>
    <cellStyle name="Text Indent A" xfId="2455"/>
    <cellStyle name="Text Indent A 2" xfId="2456"/>
    <cellStyle name="Text Indent B" xfId="2457"/>
    <cellStyle name="Text Indent B 2" xfId="2458"/>
    <cellStyle name="Text Indent B 2 2" xfId="2459"/>
    <cellStyle name="Text Indent B 2 3" xfId="2460"/>
    <cellStyle name="Text Indent B 3" xfId="2461"/>
    <cellStyle name="Text Indent B 3 2" xfId="2462"/>
    <cellStyle name="Text Indent B 4" xfId="2463"/>
    <cellStyle name="Text Indent B 5" xfId="2464"/>
    <cellStyle name="Text Indent B 6" xfId="2465"/>
    <cellStyle name="Text Indent B 7" xfId="2466"/>
    <cellStyle name="Text Indent B 8" xfId="2467"/>
    <cellStyle name="Text Indent B_conso2010byLLP" xfId="2468"/>
    <cellStyle name="Text Indent C" xfId="2469"/>
    <cellStyle name="Text Indent C 2" xfId="2470"/>
    <cellStyle name="Text Indent C 2 2" xfId="2471"/>
    <cellStyle name="Text Indent C 2 3" xfId="2472"/>
    <cellStyle name="Text Indent C 3" xfId="2473"/>
    <cellStyle name="Text Indent C 3 2" xfId="2474"/>
    <cellStyle name="Text Indent C 4" xfId="2475"/>
    <cellStyle name="Text Indent C 5" xfId="2476"/>
    <cellStyle name="Text Indent C 6" xfId="2477"/>
    <cellStyle name="Text Indent C 7" xfId="2478"/>
    <cellStyle name="Text Indent C 8" xfId="2479"/>
    <cellStyle name="Text Indent C_conso2010byLLP" xfId="2480"/>
    <cellStyle name="Title" xfId="2481" builtinId="15" customBuiltin="1"/>
    <cellStyle name="Title  - Style1" xfId="2482"/>
    <cellStyle name="Title 2" xfId="2483"/>
    <cellStyle name="Title 2 2" xfId="2484"/>
    <cellStyle name="Title 2 2 2" xfId="2485"/>
    <cellStyle name="Title 2 3" xfId="2486"/>
    <cellStyle name="Title 2 3 2" xfId="2487"/>
    <cellStyle name="Title 2 4" xfId="2488"/>
    <cellStyle name="Title 2 4 2" xfId="2489"/>
    <cellStyle name="Title 2 5" xfId="2490"/>
    <cellStyle name="Title 3" xfId="2491"/>
    <cellStyle name="Title 3 2" xfId="2492"/>
    <cellStyle name="Title 4" xfId="2493"/>
    <cellStyle name="Title 4 2" xfId="2494"/>
    <cellStyle name="Title 5" xfId="2495"/>
    <cellStyle name="Title 5 2" xfId="2496"/>
    <cellStyle name="Title 5 2 2" xfId="2497"/>
    <cellStyle name="Title 5 3" xfId="2498"/>
    <cellStyle name="Title 5 3 2" xfId="2499"/>
    <cellStyle name="Title 5 4" xfId="2500"/>
    <cellStyle name="Title 6" xfId="2501"/>
    <cellStyle name="Title 6 2" xfId="2502"/>
    <cellStyle name="Title 7" xfId="2503"/>
    <cellStyle name="TitleBar" xfId="2504"/>
    <cellStyle name="Total" xfId="2505" builtinId="25" customBuiltin="1"/>
    <cellStyle name="Total 10" xfId="2506"/>
    <cellStyle name="Total 11" xfId="2507"/>
    <cellStyle name="Total 12" xfId="2508"/>
    <cellStyle name="Total 13" xfId="2509"/>
    <cellStyle name="Total 14" xfId="2510"/>
    <cellStyle name="Total 15" xfId="2511"/>
    <cellStyle name="Total 16" xfId="2512"/>
    <cellStyle name="Total 17" xfId="2513"/>
    <cellStyle name="Total 18" xfId="2514"/>
    <cellStyle name="Total 2" xfId="2515"/>
    <cellStyle name="Total 2 10" xfId="2516"/>
    <cellStyle name="Total 2 11" xfId="2517"/>
    <cellStyle name="Total 2 2" xfId="2518"/>
    <cellStyle name="Total 2 2 2" xfId="2519"/>
    <cellStyle name="Total 2 2 2 2" xfId="2520"/>
    <cellStyle name="Total 2 3" xfId="2521"/>
    <cellStyle name="Total 2 3 2" xfId="2522"/>
    <cellStyle name="Total 2 3 2 2" xfId="2523"/>
    <cellStyle name="Total 2 4" xfId="2524"/>
    <cellStyle name="Total 2 4 2" xfId="2525"/>
    <cellStyle name="Total 2 4 2 2" xfId="2526"/>
    <cellStyle name="Total 2 5" xfId="2527"/>
    <cellStyle name="Total 2 5 2" xfId="2528"/>
    <cellStyle name="Total 2 5 2 2" xfId="2529"/>
    <cellStyle name="Total 2 6" xfId="2530"/>
    <cellStyle name="Total 2 6 2" xfId="2531"/>
    <cellStyle name="Total 2 7" xfId="2532"/>
    <cellStyle name="Total 2 7 2" xfId="2533"/>
    <cellStyle name="Total 2 8" xfId="2534"/>
    <cellStyle name="Total 2 9" xfId="2535"/>
    <cellStyle name="Total 3" xfId="2536"/>
    <cellStyle name="Total 3 10" xfId="2537"/>
    <cellStyle name="Total 3 2" xfId="2538"/>
    <cellStyle name="Total 3 2 2" xfId="2539"/>
    <cellStyle name="Total 3 3" xfId="2540"/>
    <cellStyle name="Total 3 3 2" xfId="2541"/>
    <cellStyle name="Total 3 4" xfId="2542"/>
    <cellStyle name="Total 3 4 2" xfId="2543"/>
    <cellStyle name="Total 3 5" xfId="2544"/>
    <cellStyle name="Total 3 5 2" xfId="2545"/>
    <cellStyle name="Total 3 6" xfId="2546"/>
    <cellStyle name="Total 3 6 2" xfId="2547"/>
    <cellStyle name="Total 3 7" xfId="2548"/>
    <cellStyle name="Total 3 7 2" xfId="2549"/>
    <cellStyle name="Total 3 8" xfId="2550"/>
    <cellStyle name="Total 3 9" xfId="2551"/>
    <cellStyle name="Total 4" xfId="2552"/>
    <cellStyle name="Total 4 10" xfId="2553"/>
    <cellStyle name="Total 4 2" xfId="2554"/>
    <cellStyle name="Total 4 2 2" xfId="2555"/>
    <cellStyle name="Total 4 3" xfId="2556"/>
    <cellStyle name="Total 4 3 2" xfId="2557"/>
    <cellStyle name="Total 4 4" xfId="2558"/>
    <cellStyle name="Total 4 4 2" xfId="2559"/>
    <cellStyle name="Total 4 5" xfId="2560"/>
    <cellStyle name="Total 4 5 2" xfId="2561"/>
    <cellStyle name="Total 4 6" xfId="2562"/>
    <cellStyle name="Total 4 6 2" xfId="2563"/>
    <cellStyle name="Total 4 7" xfId="2564"/>
    <cellStyle name="Total 4 7 2" xfId="2565"/>
    <cellStyle name="Total 4 8" xfId="2566"/>
    <cellStyle name="Total 4 9" xfId="2567"/>
    <cellStyle name="Total 5" xfId="2568"/>
    <cellStyle name="Total 5 2" xfId="2569"/>
    <cellStyle name="Total 5 2 2" xfId="2570"/>
    <cellStyle name="Total 5 3" xfId="2571"/>
    <cellStyle name="Total 5 3 2" xfId="2572"/>
    <cellStyle name="Total 6" xfId="2573"/>
    <cellStyle name="Total 6 2" xfId="2574"/>
    <cellStyle name="Total 6 2 2" xfId="2575"/>
    <cellStyle name="Total 6 3" xfId="2576"/>
    <cellStyle name="Total 6 3 2" xfId="2577"/>
    <cellStyle name="Total 7" xfId="2578"/>
    <cellStyle name="Total 8" xfId="2579"/>
    <cellStyle name="Total 9" xfId="2580"/>
    <cellStyle name="Total Line" xfId="2581"/>
    <cellStyle name="Totals" xfId="2582"/>
    <cellStyle name="TotCol - Style5" xfId="2583"/>
    <cellStyle name="TotRow - Style4" xfId="2584"/>
    <cellStyle name="Tusental (0)_pldt" xfId="2585"/>
    <cellStyle name="Tusental_pldt" xfId="2586"/>
    <cellStyle name="Update" xfId="2587"/>
    <cellStyle name="Update3$" xfId="2588"/>
    <cellStyle name="Update3$.00" xfId="2589"/>
    <cellStyle name="Update3$_6 months mmW &amp; WS(DL &amp; mc req)- Jan 08" xfId="2590"/>
    <cellStyle name="Valuta (0)_pldt" xfId="2591"/>
    <cellStyle name="Valuta_pldt" xfId="2592"/>
    <cellStyle name="Warning Text" xfId="2593" builtinId="11" customBuiltin="1"/>
    <cellStyle name="Warning Text 2" xfId="2594"/>
    <cellStyle name="Warning Text 2 2" xfId="2595"/>
    <cellStyle name="Warning Text 2 2 2" xfId="2596"/>
    <cellStyle name="Warning Text 2 3" xfId="2597"/>
    <cellStyle name="Warning Text 2 3 2" xfId="2598"/>
    <cellStyle name="Warning Text 2 4" xfId="2599"/>
    <cellStyle name="Warning Text 2 4 2" xfId="2600"/>
    <cellStyle name="Warning Text 2 5" xfId="2601"/>
    <cellStyle name="Warning Text 3" xfId="2602"/>
    <cellStyle name="Warning Text 3 2" xfId="2603"/>
    <cellStyle name="Warning Text 4" xfId="2604"/>
    <cellStyle name="Warning Text 4 2" xfId="2605"/>
    <cellStyle name="Warning Text 5" xfId="2606"/>
    <cellStyle name="Warning Text 5 2" xfId="2607"/>
    <cellStyle name="Warning Text 5 2 2" xfId="2608"/>
    <cellStyle name="Warning Text 5 3" xfId="2609"/>
    <cellStyle name="Warning Text 5 3 2" xfId="2610"/>
    <cellStyle name="Warning Text 5 4" xfId="2611"/>
    <cellStyle name="Warning Text 6" xfId="2612"/>
    <cellStyle name="Warning Text 6 2" xfId="2613"/>
    <cellStyle name="Year" xfId="2614"/>
    <cellStyle name="เครื่องหมายจุลภาค_CP Wfs47" xfId="2615"/>
    <cellStyle name="ปกติ_Book1" xfId="2616"/>
    <cellStyle name="똿뗦먛귟 [0.00]_PRODUCT DETAIL Q1" xfId="2617"/>
    <cellStyle name="똿뗦먛귟_PRODUCT DETAIL Q1" xfId="2618"/>
    <cellStyle name="믅됞 [0.00]_PRODUCT DETAIL Q1" xfId="2619"/>
    <cellStyle name="믅됞_PRODUCT DETAIL Q1" xfId="2620"/>
    <cellStyle name="백분율_HOBONG" xfId="2621"/>
    <cellStyle name="뷭?_BOOKSHIP" xfId="2622"/>
    <cellStyle name="콤마 [0]_1202" xfId="2623"/>
    <cellStyle name="콤마_1202" xfId="2624"/>
    <cellStyle name="통화 [0]_1202" xfId="2625"/>
    <cellStyle name="통화_1202" xfId="2626"/>
    <cellStyle name="표준_(정보부문)월별인원계획" xfId="2627"/>
    <cellStyle name="一般_2003 Ying Peng_Consol V10" xfId="2628"/>
    <cellStyle name="千位分隔_Sheet1" xfId="2629"/>
    <cellStyle name="千分位_2003 Ying Peng_Consol V10" xfId="2630"/>
    <cellStyle name="常规_.2.3n11.5R.xls)2.2.3 &amp; 11.5" xfId="2631"/>
    <cellStyle name="桁区切り [0.00]_AUG98" xfId="2632"/>
    <cellStyle name="桁区切り_各月損益 98" xfId="2633"/>
    <cellStyle name="標準_各月損益 98" xfId="2634"/>
    <cellStyle name="貨幣[0]_Sheet1" xfId="26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609600</xdr:colOff>
      <xdr:row>3</xdr:row>
      <xdr:rowOff>9525</xdr:rowOff>
    </xdr:to>
    <xdr:pic>
      <xdr:nvPicPr>
        <xdr:cNvPr id="1272" name="Picture 1" descr="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"/>
          <a:ext cx="609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0</xdr:col>
      <xdr:colOff>657225</xdr:colOff>
      <xdr:row>2</xdr:row>
      <xdr:rowOff>200025</xdr:rowOff>
    </xdr:to>
    <xdr:pic>
      <xdr:nvPicPr>
        <xdr:cNvPr id="2298" name="Picture 1" descr="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609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24</xdr:row>
      <xdr:rowOff>28575</xdr:rowOff>
    </xdr:from>
    <xdr:to>
      <xdr:col>3</xdr:col>
      <xdr:colOff>28575</xdr:colOff>
      <xdr:row>24</xdr:row>
      <xdr:rowOff>57150</xdr:rowOff>
    </xdr:to>
    <xdr:sp macro="" textlink="">
      <xdr:nvSpPr>
        <xdr:cNvPr id="36608" name="Text Box 1"/>
        <xdr:cNvSpPr txBox="1">
          <a:spLocks noChangeArrowheads="1"/>
        </xdr:cNvSpPr>
      </xdr:nvSpPr>
      <xdr:spPr bwMode="auto">
        <a:xfrm>
          <a:off x="2257425" y="459105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2</xdr:col>
      <xdr:colOff>200025</xdr:colOff>
      <xdr:row>36</xdr:row>
      <xdr:rowOff>38100</xdr:rowOff>
    </xdr:to>
    <xdr:sp macro="" textlink="">
      <xdr:nvSpPr>
        <xdr:cNvPr id="36609" name="Text Box 3"/>
        <xdr:cNvSpPr txBox="1">
          <a:spLocks noChangeArrowheads="1"/>
        </xdr:cNvSpPr>
      </xdr:nvSpPr>
      <xdr:spPr bwMode="auto">
        <a:xfrm>
          <a:off x="172402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46</xdr:row>
      <xdr:rowOff>0</xdr:rowOff>
    </xdr:from>
    <xdr:to>
      <xdr:col>3</xdr:col>
      <xdr:colOff>276225</xdr:colOff>
      <xdr:row>46</xdr:row>
      <xdr:rowOff>38100</xdr:rowOff>
    </xdr:to>
    <xdr:sp macro="" textlink="">
      <xdr:nvSpPr>
        <xdr:cNvPr id="36610" name="Text Box 5"/>
        <xdr:cNvSpPr txBox="1">
          <a:spLocks noChangeArrowheads="1"/>
        </xdr:cNvSpPr>
      </xdr:nvSpPr>
      <xdr:spPr bwMode="auto">
        <a:xfrm>
          <a:off x="244792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46</xdr:row>
      <xdr:rowOff>9525</xdr:rowOff>
    </xdr:from>
    <xdr:to>
      <xdr:col>4</xdr:col>
      <xdr:colOff>228600</xdr:colOff>
      <xdr:row>46</xdr:row>
      <xdr:rowOff>47625</xdr:rowOff>
    </xdr:to>
    <xdr:sp macro="" textlink="">
      <xdr:nvSpPr>
        <xdr:cNvPr id="36611" name="Text Box 6"/>
        <xdr:cNvSpPr txBox="1">
          <a:spLocks noChangeArrowheads="1"/>
        </xdr:cNvSpPr>
      </xdr:nvSpPr>
      <xdr:spPr bwMode="auto">
        <a:xfrm>
          <a:off x="3048000" y="881062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38100</xdr:rowOff>
    </xdr:to>
    <xdr:sp macro="" textlink="">
      <xdr:nvSpPr>
        <xdr:cNvPr id="36612" name="Text Box 7"/>
        <xdr:cNvSpPr txBox="1">
          <a:spLocks noChangeArrowheads="1"/>
        </xdr:cNvSpPr>
      </xdr:nvSpPr>
      <xdr:spPr bwMode="auto">
        <a:xfrm>
          <a:off x="631507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</xdr:row>
      <xdr:rowOff>0</xdr:rowOff>
    </xdr:from>
    <xdr:to>
      <xdr:col>13</xdr:col>
      <xdr:colOff>85725</xdr:colOff>
      <xdr:row>46</xdr:row>
      <xdr:rowOff>38100</xdr:rowOff>
    </xdr:to>
    <xdr:sp macro="" textlink="">
      <xdr:nvSpPr>
        <xdr:cNvPr id="36613" name="Text Box 9"/>
        <xdr:cNvSpPr txBox="1">
          <a:spLocks noChangeArrowheads="1"/>
        </xdr:cNvSpPr>
      </xdr:nvSpPr>
      <xdr:spPr bwMode="auto">
        <a:xfrm>
          <a:off x="7677150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47625</xdr:rowOff>
    </xdr:from>
    <xdr:to>
      <xdr:col>0</xdr:col>
      <xdr:colOff>742950</xdr:colOff>
      <xdr:row>4</xdr:row>
      <xdr:rowOff>28575</xdr:rowOff>
    </xdr:to>
    <xdr:pic>
      <xdr:nvPicPr>
        <xdr:cNvPr id="36614" name="Picture 10" descr="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6667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647700</xdr:colOff>
      <xdr:row>46</xdr:row>
      <xdr:rowOff>0</xdr:rowOff>
    </xdr:from>
    <xdr:to>
      <xdr:col>3</xdr:col>
      <xdr:colOff>28575</xdr:colOff>
      <xdr:row>46</xdr:row>
      <xdr:rowOff>38100</xdr:rowOff>
    </xdr:to>
    <xdr:sp macro="" textlink="">
      <xdr:nvSpPr>
        <xdr:cNvPr id="36615" name="Text Box 11"/>
        <xdr:cNvSpPr txBox="1">
          <a:spLocks noChangeArrowheads="1"/>
        </xdr:cNvSpPr>
      </xdr:nvSpPr>
      <xdr:spPr bwMode="auto">
        <a:xfrm>
          <a:off x="2257425" y="8801100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46</xdr:row>
      <xdr:rowOff>0</xdr:rowOff>
    </xdr:from>
    <xdr:to>
      <xdr:col>3</xdr:col>
      <xdr:colOff>276225</xdr:colOff>
      <xdr:row>46</xdr:row>
      <xdr:rowOff>38100</xdr:rowOff>
    </xdr:to>
    <xdr:sp macro="" textlink="">
      <xdr:nvSpPr>
        <xdr:cNvPr id="36616" name="Text Box 12"/>
        <xdr:cNvSpPr txBox="1">
          <a:spLocks noChangeArrowheads="1"/>
        </xdr:cNvSpPr>
      </xdr:nvSpPr>
      <xdr:spPr bwMode="auto">
        <a:xfrm>
          <a:off x="244792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46</xdr:row>
      <xdr:rowOff>0</xdr:rowOff>
    </xdr:from>
    <xdr:to>
      <xdr:col>4</xdr:col>
      <xdr:colOff>276225</xdr:colOff>
      <xdr:row>46</xdr:row>
      <xdr:rowOff>38100</xdr:rowOff>
    </xdr:to>
    <xdr:sp macro="" textlink="">
      <xdr:nvSpPr>
        <xdr:cNvPr id="36617" name="Text Box 13"/>
        <xdr:cNvSpPr txBox="1">
          <a:spLocks noChangeArrowheads="1"/>
        </xdr:cNvSpPr>
      </xdr:nvSpPr>
      <xdr:spPr bwMode="auto">
        <a:xfrm>
          <a:off x="309562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38100</xdr:rowOff>
    </xdr:to>
    <xdr:sp macro="" textlink="">
      <xdr:nvSpPr>
        <xdr:cNvPr id="36618" name="Text Box 14"/>
        <xdr:cNvSpPr txBox="1">
          <a:spLocks noChangeArrowheads="1"/>
        </xdr:cNvSpPr>
      </xdr:nvSpPr>
      <xdr:spPr bwMode="auto">
        <a:xfrm>
          <a:off x="631507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38100</xdr:rowOff>
    </xdr:to>
    <xdr:sp macro="" textlink="">
      <xdr:nvSpPr>
        <xdr:cNvPr id="36619" name="Text Box 15"/>
        <xdr:cNvSpPr txBox="1">
          <a:spLocks noChangeArrowheads="1"/>
        </xdr:cNvSpPr>
      </xdr:nvSpPr>
      <xdr:spPr bwMode="auto">
        <a:xfrm>
          <a:off x="631507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</xdr:row>
      <xdr:rowOff>0</xdr:rowOff>
    </xdr:from>
    <xdr:to>
      <xdr:col>13</xdr:col>
      <xdr:colOff>85725</xdr:colOff>
      <xdr:row>46</xdr:row>
      <xdr:rowOff>38100</xdr:rowOff>
    </xdr:to>
    <xdr:sp macro="" textlink="">
      <xdr:nvSpPr>
        <xdr:cNvPr id="36620" name="Text Box 17"/>
        <xdr:cNvSpPr txBox="1">
          <a:spLocks noChangeArrowheads="1"/>
        </xdr:cNvSpPr>
      </xdr:nvSpPr>
      <xdr:spPr bwMode="auto">
        <a:xfrm>
          <a:off x="7677150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</xdr:row>
      <xdr:rowOff>0</xdr:rowOff>
    </xdr:from>
    <xdr:to>
      <xdr:col>13</xdr:col>
      <xdr:colOff>85725</xdr:colOff>
      <xdr:row>46</xdr:row>
      <xdr:rowOff>38100</xdr:rowOff>
    </xdr:to>
    <xdr:sp macro="" textlink="">
      <xdr:nvSpPr>
        <xdr:cNvPr id="36621" name="Text Box 18"/>
        <xdr:cNvSpPr txBox="1">
          <a:spLocks noChangeArrowheads="1"/>
        </xdr:cNvSpPr>
      </xdr:nvSpPr>
      <xdr:spPr bwMode="auto">
        <a:xfrm>
          <a:off x="7677150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19</xdr:row>
      <xdr:rowOff>0</xdr:rowOff>
    </xdr:from>
    <xdr:to>
      <xdr:col>3</xdr:col>
      <xdr:colOff>28575</xdr:colOff>
      <xdr:row>19</xdr:row>
      <xdr:rowOff>28575</xdr:rowOff>
    </xdr:to>
    <xdr:sp macro="" textlink="">
      <xdr:nvSpPr>
        <xdr:cNvPr id="36622" name="Text Box 21"/>
        <xdr:cNvSpPr txBox="1">
          <a:spLocks noChangeArrowheads="1"/>
        </xdr:cNvSpPr>
      </xdr:nvSpPr>
      <xdr:spPr bwMode="auto">
        <a:xfrm>
          <a:off x="2257425" y="360997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600075</xdr:colOff>
      <xdr:row>36</xdr:row>
      <xdr:rowOff>19050</xdr:rowOff>
    </xdr:from>
    <xdr:to>
      <xdr:col>2</xdr:col>
      <xdr:colOff>628650</xdr:colOff>
      <xdr:row>36</xdr:row>
      <xdr:rowOff>57150</xdr:rowOff>
    </xdr:to>
    <xdr:sp macro="" textlink="">
      <xdr:nvSpPr>
        <xdr:cNvPr id="36623" name="Text Box 1"/>
        <xdr:cNvSpPr txBox="1">
          <a:spLocks noChangeArrowheads="1"/>
        </xdr:cNvSpPr>
      </xdr:nvSpPr>
      <xdr:spPr bwMode="auto">
        <a:xfrm>
          <a:off x="220980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36</xdr:row>
      <xdr:rowOff>28575</xdr:rowOff>
    </xdr:from>
    <xdr:to>
      <xdr:col>3</xdr:col>
      <xdr:colOff>28575</xdr:colOff>
      <xdr:row>36</xdr:row>
      <xdr:rowOff>57150</xdr:rowOff>
    </xdr:to>
    <xdr:sp macro="" textlink="">
      <xdr:nvSpPr>
        <xdr:cNvPr id="36624" name="Text Box 1"/>
        <xdr:cNvSpPr txBox="1">
          <a:spLocks noChangeArrowheads="1"/>
        </xdr:cNvSpPr>
      </xdr:nvSpPr>
      <xdr:spPr bwMode="auto">
        <a:xfrm>
          <a:off x="2257425" y="691515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19</xdr:row>
      <xdr:rowOff>0</xdr:rowOff>
    </xdr:from>
    <xdr:to>
      <xdr:col>4</xdr:col>
      <xdr:colOff>276225</xdr:colOff>
      <xdr:row>19</xdr:row>
      <xdr:rowOff>28575</xdr:rowOff>
    </xdr:to>
    <xdr:sp macro="" textlink="">
      <xdr:nvSpPr>
        <xdr:cNvPr id="36625" name="Text Box 6"/>
        <xdr:cNvSpPr txBox="1">
          <a:spLocks noChangeArrowheads="1"/>
        </xdr:cNvSpPr>
      </xdr:nvSpPr>
      <xdr:spPr bwMode="auto">
        <a:xfrm>
          <a:off x="3095625" y="36099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13</xdr:col>
      <xdr:colOff>85725</xdr:colOff>
      <xdr:row>19</xdr:row>
      <xdr:rowOff>28575</xdr:rowOff>
    </xdr:to>
    <xdr:sp macro="" textlink="">
      <xdr:nvSpPr>
        <xdr:cNvPr id="36626" name="Text Box 9"/>
        <xdr:cNvSpPr txBox="1">
          <a:spLocks noChangeArrowheads="1"/>
        </xdr:cNvSpPr>
      </xdr:nvSpPr>
      <xdr:spPr bwMode="auto">
        <a:xfrm>
          <a:off x="7677150" y="36099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19</xdr:row>
      <xdr:rowOff>0</xdr:rowOff>
    </xdr:from>
    <xdr:to>
      <xdr:col>3</xdr:col>
      <xdr:colOff>28575</xdr:colOff>
      <xdr:row>19</xdr:row>
      <xdr:rowOff>28575</xdr:rowOff>
    </xdr:to>
    <xdr:sp macro="" textlink="">
      <xdr:nvSpPr>
        <xdr:cNvPr id="36627" name="Text Box 11"/>
        <xdr:cNvSpPr txBox="1">
          <a:spLocks noChangeArrowheads="1"/>
        </xdr:cNvSpPr>
      </xdr:nvSpPr>
      <xdr:spPr bwMode="auto">
        <a:xfrm>
          <a:off x="2257425" y="360997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19</xdr:row>
      <xdr:rowOff>0</xdr:rowOff>
    </xdr:from>
    <xdr:to>
      <xdr:col>3</xdr:col>
      <xdr:colOff>276225</xdr:colOff>
      <xdr:row>19</xdr:row>
      <xdr:rowOff>28575</xdr:rowOff>
    </xdr:to>
    <xdr:sp macro="" textlink="">
      <xdr:nvSpPr>
        <xdr:cNvPr id="36628" name="Text Box 12"/>
        <xdr:cNvSpPr txBox="1">
          <a:spLocks noChangeArrowheads="1"/>
        </xdr:cNvSpPr>
      </xdr:nvSpPr>
      <xdr:spPr bwMode="auto">
        <a:xfrm>
          <a:off x="2447925" y="36099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19</xdr:row>
      <xdr:rowOff>0</xdr:rowOff>
    </xdr:from>
    <xdr:to>
      <xdr:col>4</xdr:col>
      <xdr:colOff>276225</xdr:colOff>
      <xdr:row>19</xdr:row>
      <xdr:rowOff>28575</xdr:rowOff>
    </xdr:to>
    <xdr:sp macro="" textlink="">
      <xdr:nvSpPr>
        <xdr:cNvPr id="36629" name="Text Box 13"/>
        <xdr:cNvSpPr txBox="1">
          <a:spLocks noChangeArrowheads="1"/>
        </xdr:cNvSpPr>
      </xdr:nvSpPr>
      <xdr:spPr bwMode="auto">
        <a:xfrm>
          <a:off x="3095625" y="36099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19</xdr:row>
      <xdr:rowOff>0</xdr:rowOff>
    </xdr:from>
    <xdr:to>
      <xdr:col>8</xdr:col>
      <xdr:colOff>276225</xdr:colOff>
      <xdr:row>19</xdr:row>
      <xdr:rowOff>28575</xdr:rowOff>
    </xdr:to>
    <xdr:sp macro="" textlink="">
      <xdr:nvSpPr>
        <xdr:cNvPr id="36630" name="Text Box 14"/>
        <xdr:cNvSpPr txBox="1">
          <a:spLocks noChangeArrowheads="1"/>
        </xdr:cNvSpPr>
      </xdr:nvSpPr>
      <xdr:spPr bwMode="auto">
        <a:xfrm>
          <a:off x="6315075" y="36099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13</xdr:col>
      <xdr:colOff>85725</xdr:colOff>
      <xdr:row>19</xdr:row>
      <xdr:rowOff>28575</xdr:rowOff>
    </xdr:to>
    <xdr:sp macro="" textlink="">
      <xdr:nvSpPr>
        <xdr:cNvPr id="36631" name="Text Box 17"/>
        <xdr:cNvSpPr txBox="1">
          <a:spLocks noChangeArrowheads="1"/>
        </xdr:cNvSpPr>
      </xdr:nvSpPr>
      <xdr:spPr bwMode="auto">
        <a:xfrm>
          <a:off x="7677150" y="36099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23</xdr:row>
      <xdr:rowOff>0</xdr:rowOff>
    </xdr:from>
    <xdr:to>
      <xdr:col>3</xdr:col>
      <xdr:colOff>28575</xdr:colOff>
      <xdr:row>23</xdr:row>
      <xdr:rowOff>28575</xdr:rowOff>
    </xdr:to>
    <xdr:sp macro="" textlink="">
      <xdr:nvSpPr>
        <xdr:cNvPr id="36632" name="Text Box 1"/>
        <xdr:cNvSpPr txBox="1">
          <a:spLocks noChangeArrowheads="1"/>
        </xdr:cNvSpPr>
      </xdr:nvSpPr>
      <xdr:spPr bwMode="auto">
        <a:xfrm>
          <a:off x="2257425" y="437197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46</xdr:row>
      <xdr:rowOff>0</xdr:rowOff>
    </xdr:from>
    <xdr:to>
      <xdr:col>3</xdr:col>
      <xdr:colOff>276225</xdr:colOff>
      <xdr:row>46</xdr:row>
      <xdr:rowOff>28575</xdr:rowOff>
    </xdr:to>
    <xdr:sp macro="" textlink="">
      <xdr:nvSpPr>
        <xdr:cNvPr id="36633" name="Text Box 5"/>
        <xdr:cNvSpPr txBox="1">
          <a:spLocks noChangeArrowheads="1"/>
        </xdr:cNvSpPr>
      </xdr:nvSpPr>
      <xdr:spPr bwMode="auto">
        <a:xfrm>
          <a:off x="244792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46</xdr:row>
      <xdr:rowOff>0</xdr:rowOff>
    </xdr:from>
    <xdr:to>
      <xdr:col>4</xdr:col>
      <xdr:colOff>276225</xdr:colOff>
      <xdr:row>46</xdr:row>
      <xdr:rowOff>28575</xdr:rowOff>
    </xdr:to>
    <xdr:sp macro="" textlink="">
      <xdr:nvSpPr>
        <xdr:cNvPr id="36634" name="Text Box 6"/>
        <xdr:cNvSpPr txBox="1">
          <a:spLocks noChangeArrowheads="1"/>
        </xdr:cNvSpPr>
      </xdr:nvSpPr>
      <xdr:spPr bwMode="auto">
        <a:xfrm>
          <a:off x="309562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35" name="Text Box 7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</xdr:row>
      <xdr:rowOff>0</xdr:rowOff>
    </xdr:from>
    <xdr:to>
      <xdr:col>13</xdr:col>
      <xdr:colOff>85725</xdr:colOff>
      <xdr:row>46</xdr:row>
      <xdr:rowOff>28575</xdr:rowOff>
    </xdr:to>
    <xdr:sp macro="" textlink="">
      <xdr:nvSpPr>
        <xdr:cNvPr id="36636" name="Text Box 8"/>
        <xdr:cNvSpPr txBox="1">
          <a:spLocks noChangeArrowheads="1"/>
        </xdr:cNvSpPr>
      </xdr:nvSpPr>
      <xdr:spPr bwMode="auto">
        <a:xfrm>
          <a:off x="7677150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46</xdr:row>
      <xdr:rowOff>0</xdr:rowOff>
    </xdr:from>
    <xdr:to>
      <xdr:col>3</xdr:col>
      <xdr:colOff>276225</xdr:colOff>
      <xdr:row>46</xdr:row>
      <xdr:rowOff>28575</xdr:rowOff>
    </xdr:to>
    <xdr:sp macro="" textlink="">
      <xdr:nvSpPr>
        <xdr:cNvPr id="36637" name="Text Box 12"/>
        <xdr:cNvSpPr txBox="1">
          <a:spLocks noChangeArrowheads="1"/>
        </xdr:cNvSpPr>
      </xdr:nvSpPr>
      <xdr:spPr bwMode="auto">
        <a:xfrm>
          <a:off x="244792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46</xdr:row>
      <xdr:rowOff>0</xdr:rowOff>
    </xdr:from>
    <xdr:to>
      <xdr:col>4</xdr:col>
      <xdr:colOff>276225</xdr:colOff>
      <xdr:row>46</xdr:row>
      <xdr:rowOff>28575</xdr:rowOff>
    </xdr:to>
    <xdr:sp macro="" textlink="">
      <xdr:nvSpPr>
        <xdr:cNvPr id="36638" name="Text Box 13"/>
        <xdr:cNvSpPr txBox="1">
          <a:spLocks noChangeArrowheads="1"/>
        </xdr:cNvSpPr>
      </xdr:nvSpPr>
      <xdr:spPr bwMode="auto">
        <a:xfrm>
          <a:off x="309562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39" name="Text Box 14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40" name="Text Box 15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46</xdr:row>
      <xdr:rowOff>0</xdr:rowOff>
    </xdr:from>
    <xdr:to>
      <xdr:col>9</xdr:col>
      <xdr:colOff>276225</xdr:colOff>
      <xdr:row>46</xdr:row>
      <xdr:rowOff>28575</xdr:rowOff>
    </xdr:to>
    <xdr:sp macro="" textlink="">
      <xdr:nvSpPr>
        <xdr:cNvPr id="36641" name="Text Box 16"/>
        <xdr:cNvSpPr txBox="1">
          <a:spLocks noChangeArrowheads="1"/>
        </xdr:cNvSpPr>
      </xdr:nvSpPr>
      <xdr:spPr bwMode="auto">
        <a:xfrm>
          <a:off x="7219950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</xdr:row>
      <xdr:rowOff>0</xdr:rowOff>
    </xdr:from>
    <xdr:to>
      <xdr:col>13</xdr:col>
      <xdr:colOff>85725</xdr:colOff>
      <xdr:row>46</xdr:row>
      <xdr:rowOff>28575</xdr:rowOff>
    </xdr:to>
    <xdr:sp macro="" textlink="">
      <xdr:nvSpPr>
        <xdr:cNvPr id="36642" name="Text Box 17"/>
        <xdr:cNvSpPr txBox="1">
          <a:spLocks noChangeArrowheads="1"/>
        </xdr:cNvSpPr>
      </xdr:nvSpPr>
      <xdr:spPr bwMode="auto">
        <a:xfrm>
          <a:off x="7677150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114300</xdr:colOff>
      <xdr:row>46</xdr:row>
      <xdr:rowOff>0</xdr:rowOff>
    </xdr:from>
    <xdr:to>
      <xdr:col>3</xdr:col>
      <xdr:colOff>200025</xdr:colOff>
      <xdr:row>46</xdr:row>
      <xdr:rowOff>38100</xdr:rowOff>
    </xdr:to>
    <xdr:sp macro="" textlink="">
      <xdr:nvSpPr>
        <xdr:cNvPr id="36643" name="Text Box 3"/>
        <xdr:cNvSpPr txBox="1">
          <a:spLocks noChangeArrowheads="1"/>
        </xdr:cNvSpPr>
      </xdr:nvSpPr>
      <xdr:spPr bwMode="auto">
        <a:xfrm>
          <a:off x="237172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46</xdr:row>
      <xdr:rowOff>0</xdr:rowOff>
    </xdr:from>
    <xdr:to>
      <xdr:col>4</xdr:col>
      <xdr:colOff>200025</xdr:colOff>
      <xdr:row>46</xdr:row>
      <xdr:rowOff>38100</xdr:rowOff>
    </xdr:to>
    <xdr:sp macro="" textlink="">
      <xdr:nvSpPr>
        <xdr:cNvPr id="36644" name="Text Box 3"/>
        <xdr:cNvSpPr txBox="1">
          <a:spLocks noChangeArrowheads="1"/>
        </xdr:cNvSpPr>
      </xdr:nvSpPr>
      <xdr:spPr bwMode="auto">
        <a:xfrm>
          <a:off x="301942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46</xdr:row>
      <xdr:rowOff>28575</xdr:rowOff>
    </xdr:from>
    <xdr:to>
      <xdr:col>3</xdr:col>
      <xdr:colOff>28575</xdr:colOff>
      <xdr:row>46</xdr:row>
      <xdr:rowOff>57150</xdr:rowOff>
    </xdr:to>
    <xdr:sp macro="" textlink="">
      <xdr:nvSpPr>
        <xdr:cNvPr id="36645" name="Text Box 1"/>
        <xdr:cNvSpPr txBox="1">
          <a:spLocks noChangeArrowheads="1"/>
        </xdr:cNvSpPr>
      </xdr:nvSpPr>
      <xdr:spPr bwMode="auto">
        <a:xfrm>
          <a:off x="2257425" y="882967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257175</xdr:colOff>
      <xdr:row>46</xdr:row>
      <xdr:rowOff>66675</xdr:rowOff>
    </xdr:from>
    <xdr:to>
      <xdr:col>3</xdr:col>
      <xdr:colOff>342900</xdr:colOff>
      <xdr:row>46</xdr:row>
      <xdr:rowOff>95250</xdr:rowOff>
    </xdr:to>
    <xdr:sp macro="" textlink="">
      <xdr:nvSpPr>
        <xdr:cNvPr id="36646" name="Text Box 2"/>
        <xdr:cNvSpPr txBox="1">
          <a:spLocks noChangeArrowheads="1"/>
        </xdr:cNvSpPr>
      </xdr:nvSpPr>
      <xdr:spPr bwMode="auto">
        <a:xfrm>
          <a:off x="2514600" y="88677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46</xdr:row>
      <xdr:rowOff>0</xdr:rowOff>
    </xdr:from>
    <xdr:to>
      <xdr:col>3</xdr:col>
      <xdr:colOff>28575</xdr:colOff>
      <xdr:row>46</xdr:row>
      <xdr:rowOff>28575</xdr:rowOff>
    </xdr:to>
    <xdr:sp macro="" textlink="">
      <xdr:nvSpPr>
        <xdr:cNvPr id="36647" name="Text Box 21"/>
        <xdr:cNvSpPr txBox="1">
          <a:spLocks noChangeArrowheads="1"/>
        </xdr:cNvSpPr>
      </xdr:nvSpPr>
      <xdr:spPr bwMode="auto">
        <a:xfrm>
          <a:off x="2257425" y="88011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46</xdr:row>
      <xdr:rowOff>0</xdr:rowOff>
    </xdr:from>
    <xdr:to>
      <xdr:col>4</xdr:col>
      <xdr:colOff>276225</xdr:colOff>
      <xdr:row>46</xdr:row>
      <xdr:rowOff>28575</xdr:rowOff>
    </xdr:to>
    <xdr:sp macro="" textlink="">
      <xdr:nvSpPr>
        <xdr:cNvPr id="36648" name="Text Box 6"/>
        <xdr:cNvSpPr txBox="1">
          <a:spLocks noChangeArrowheads="1"/>
        </xdr:cNvSpPr>
      </xdr:nvSpPr>
      <xdr:spPr bwMode="auto">
        <a:xfrm>
          <a:off x="309562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</xdr:row>
      <xdr:rowOff>0</xdr:rowOff>
    </xdr:from>
    <xdr:to>
      <xdr:col>13</xdr:col>
      <xdr:colOff>85725</xdr:colOff>
      <xdr:row>46</xdr:row>
      <xdr:rowOff>28575</xdr:rowOff>
    </xdr:to>
    <xdr:sp macro="" textlink="">
      <xdr:nvSpPr>
        <xdr:cNvPr id="36649" name="Text Box 9"/>
        <xdr:cNvSpPr txBox="1">
          <a:spLocks noChangeArrowheads="1"/>
        </xdr:cNvSpPr>
      </xdr:nvSpPr>
      <xdr:spPr bwMode="auto">
        <a:xfrm>
          <a:off x="7677150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46</xdr:row>
      <xdr:rowOff>0</xdr:rowOff>
    </xdr:from>
    <xdr:to>
      <xdr:col>3</xdr:col>
      <xdr:colOff>28575</xdr:colOff>
      <xdr:row>46</xdr:row>
      <xdr:rowOff>28575</xdr:rowOff>
    </xdr:to>
    <xdr:sp macro="" textlink="">
      <xdr:nvSpPr>
        <xdr:cNvPr id="36650" name="Text Box 11"/>
        <xdr:cNvSpPr txBox="1">
          <a:spLocks noChangeArrowheads="1"/>
        </xdr:cNvSpPr>
      </xdr:nvSpPr>
      <xdr:spPr bwMode="auto">
        <a:xfrm>
          <a:off x="2257425" y="88011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46</xdr:row>
      <xdr:rowOff>0</xdr:rowOff>
    </xdr:from>
    <xdr:to>
      <xdr:col>3</xdr:col>
      <xdr:colOff>276225</xdr:colOff>
      <xdr:row>46</xdr:row>
      <xdr:rowOff>28575</xdr:rowOff>
    </xdr:to>
    <xdr:sp macro="" textlink="">
      <xdr:nvSpPr>
        <xdr:cNvPr id="36651" name="Text Box 12"/>
        <xdr:cNvSpPr txBox="1">
          <a:spLocks noChangeArrowheads="1"/>
        </xdr:cNvSpPr>
      </xdr:nvSpPr>
      <xdr:spPr bwMode="auto">
        <a:xfrm>
          <a:off x="244792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46</xdr:row>
      <xdr:rowOff>0</xdr:rowOff>
    </xdr:from>
    <xdr:to>
      <xdr:col>4</xdr:col>
      <xdr:colOff>276225</xdr:colOff>
      <xdr:row>46</xdr:row>
      <xdr:rowOff>28575</xdr:rowOff>
    </xdr:to>
    <xdr:sp macro="" textlink="">
      <xdr:nvSpPr>
        <xdr:cNvPr id="36652" name="Text Box 13"/>
        <xdr:cNvSpPr txBox="1">
          <a:spLocks noChangeArrowheads="1"/>
        </xdr:cNvSpPr>
      </xdr:nvSpPr>
      <xdr:spPr bwMode="auto">
        <a:xfrm>
          <a:off x="309562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53" name="Text Box 14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54" name="Text Box 15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</xdr:row>
      <xdr:rowOff>0</xdr:rowOff>
    </xdr:from>
    <xdr:to>
      <xdr:col>13</xdr:col>
      <xdr:colOff>85725</xdr:colOff>
      <xdr:row>46</xdr:row>
      <xdr:rowOff>28575</xdr:rowOff>
    </xdr:to>
    <xdr:sp macro="" textlink="">
      <xdr:nvSpPr>
        <xdr:cNvPr id="36655" name="Text Box 17"/>
        <xdr:cNvSpPr txBox="1">
          <a:spLocks noChangeArrowheads="1"/>
        </xdr:cNvSpPr>
      </xdr:nvSpPr>
      <xdr:spPr bwMode="auto">
        <a:xfrm>
          <a:off x="7677150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36</xdr:row>
      <xdr:rowOff>28575</xdr:rowOff>
    </xdr:from>
    <xdr:to>
      <xdr:col>3</xdr:col>
      <xdr:colOff>28575</xdr:colOff>
      <xdr:row>36</xdr:row>
      <xdr:rowOff>57150</xdr:rowOff>
    </xdr:to>
    <xdr:sp macro="" textlink="">
      <xdr:nvSpPr>
        <xdr:cNvPr id="36656" name="Text Box 1"/>
        <xdr:cNvSpPr txBox="1">
          <a:spLocks noChangeArrowheads="1"/>
        </xdr:cNvSpPr>
      </xdr:nvSpPr>
      <xdr:spPr bwMode="auto">
        <a:xfrm>
          <a:off x="2257425" y="691515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38100</xdr:rowOff>
    </xdr:to>
    <xdr:sp macro="" textlink="">
      <xdr:nvSpPr>
        <xdr:cNvPr id="36657" name="Text Box 6"/>
        <xdr:cNvSpPr txBox="1">
          <a:spLocks noChangeArrowheads="1"/>
        </xdr:cNvSpPr>
      </xdr:nvSpPr>
      <xdr:spPr bwMode="auto">
        <a:xfrm>
          <a:off x="631507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38100</xdr:rowOff>
    </xdr:to>
    <xdr:sp macro="" textlink="">
      <xdr:nvSpPr>
        <xdr:cNvPr id="36658" name="Text Box 13"/>
        <xdr:cNvSpPr txBox="1">
          <a:spLocks noChangeArrowheads="1"/>
        </xdr:cNvSpPr>
      </xdr:nvSpPr>
      <xdr:spPr bwMode="auto">
        <a:xfrm>
          <a:off x="631507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59" name="Text Box 6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60" name="Text Box 13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46</xdr:row>
      <xdr:rowOff>0</xdr:rowOff>
    </xdr:from>
    <xdr:to>
      <xdr:col>8</xdr:col>
      <xdr:colOff>200025</xdr:colOff>
      <xdr:row>46</xdr:row>
      <xdr:rowOff>38100</xdr:rowOff>
    </xdr:to>
    <xdr:sp macro="" textlink="">
      <xdr:nvSpPr>
        <xdr:cNvPr id="36661" name="Text Box 3"/>
        <xdr:cNvSpPr txBox="1">
          <a:spLocks noChangeArrowheads="1"/>
        </xdr:cNvSpPr>
      </xdr:nvSpPr>
      <xdr:spPr bwMode="auto">
        <a:xfrm>
          <a:off x="623887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62" name="Text Box 6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63" name="Text Box 13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46</xdr:row>
      <xdr:rowOff>0</xdr:rowOff>
    </xdr:from>
    <xdr:to>
      <xdr:col>4</xdr:col>
      <xdr:colOff>276225</xdr:colOff>
      <xdr:row>46</xdr:row>
      <xdr:rowOff>38100</xdr:rowOff>
    </xdr:to>
    <xdr:sp macro="" textlink="">
      <xdr:nvSpPr>
        <xdr:cNvPr id="36664" name="Text Box 5"/>
        <xdr:cNvSpPr txBox="1">
          <a:spLocks noChangeArrowheads="1"/>
        </xdr:cNvSpPr>
      </xdr:nvSpPr>
      <xdr:spPr bwMode="auto">
        <a:xfrm>
          <a:off x="309562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46</xdr:row>
      <xdr:rowOff>0</xdr:rowOff>
    </xdr:from>
    <xdr:to>
      <xdr:col>4</xdr:col>
      <xdr:colOff>276225</xdr:colOff>
      <xdr:row>46</xdr:row>
      <xdr:rowOff>38100</xdr:rowOff>
    </xdr:to>
    <xdr:sp macro="" textlink="">
      <xdr:nvSpPr>
        <xdr:cNvPr id="36665" name="Text Box 12"/>
        <xdr:cNvSpPr txBox="1">
          <a:spLocks noChangeArrowheads="1"/>
        </xdr:cNvSpPr>
      </xdr:nvSpPr>
      <xdr:spPr bwMode="auto">
        <a:xfrm>
          <a:off x="309562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46</xdr:row>
      <xdr:rowOff>0</xdr:rowOff>
    </xdr:from>
    <xdr:to>
      <xdr:col>4</xdr:col>
      <xdr:colOff>276225</xdr:colOff>
      <xdr:row>46</xdr:row>
      <xdr:rowOff>28575</xdr:rowOff>
    </xdr:to>
    <xdr:sp macro="" textlink="">
      <xdr:nvSpPr>
        <xdr:cNvPr id="36666" name="Text Box 5"/>
        <xdr:cNvSpPr txBox="1">
          <a:spLocks noChangeArrowheads="1"/>
        </xdr:cNvSpPr>
      </xdr:nvSpPr>
      <xdr:spPr bwMode="auto">
        <a:xfrm>
          <a:off x="309562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46</xdr:row>
      <xdr:rowOff>0</xdr:rowOff>
    </xdr:from>
    <xdr:to>
      <xdr:col>4</xdr:col>
      <xdr:colOff>276225</xdr:colOff>
      <xdr:row>46</xdr:row>
      <xdr:rowOff>28575</xdr:rowOff>
    </xdr:to>
    <xdr:sp macro="" textlink="">
      <xdr:nvSpPr>
        <xdr:cNvPr id="36667" name="Text Box 12"/>
        <xdr:cNvSpPr txBox="1">
          <a:spLocks noChangeArrowheads="1"/>
        </xdr:cNvSpPr>
      </xdr:nvSpPr>
      <xdr:spPr bwMode="auto">
        <a:xfrm>
          <a:off x="309562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46</xdr:row>
      <xdr:rowOff>0</xdr:rowOff>
    </xdr:from>
    <xdr:to>
      <xdr:col>4</xdr:col>
      <xdr:colOff>200025</xdr:colOff>
      <xdr:row>46</xdr:row>
      <xdr:rowOff>38100</xdr:rowOff>
    </xdr:to>
    <xdr:sp macro="" textlink="">
      <xdr:nvSpPr>
        <xdr:cNvPr id="36668" name="Text Box 3"/>
        <xdr:cNvSpPr txBox="1">
          <a:spLocks noChangeArrowheads="1"/>
        </xdr:cNvSpPr>
      </xdr:nvSpPr>
      <xdr:spPr bwMode="auto">
        <a:xfrm>
          <a:off x="301942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46</xdr:row>
      <xdr:rowOff>66675</xdr:rowOff>
    </xdr:from>
    <xdr:to>
      <xdr:col>4</xdr:col>
      <xdr:colOff>342900</xdr:colOff>
      <xdr:row>46</xdr:row>
      <xdr:rowOff>95250</xdr:rowOff>
    </xdr:to>
    <xdr:sp macro="" textlink="">
      <xdr:nvSpPr>
        <xdr:cNvPr id="36669" name="Text Box 2"/>
        <xdr:cNvSpPr txBox="1">
          <a:spLocks noChangeArrowheads="1"/>
        </xdr:cNvSpPr>
      </xdr:nvSpPr>
      <xdr:spPr bwMode="auto">
        <a:xfrm>
          <a:off x="3162300" y="88677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46</xdr:row>
      <xdr:rowOff>0</xdr:rowOff>
    </xdr:from>
    <xdr:to>
      <xdr:col>4</xdr:col>
      <xdr:colOff>276225</xdr:colOff>
      <xdr:row>46</xdr:row>
      <xdr:rowOff>28575</xdr:rowOff>
    </xdr:to>
    <xdr:sp macro="" textlink="">
      <xdr:nvSpPr>
        <xdr:cNvPr id="36670" name="Text Box 12"/>
        <xdr:cNvSpPr txBox="1">
          <a:spLocks noChangeArrowheads="1"/>
        </xdr:cNvSpPr>
      </xdr:nvSpPr>
      <xdr:spPr bwMode="auto">
        <a:xfrm>
          <a:off x="309562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38100</xdr:rowOff>
    </xdr:to>
    <xdr:sp macro="" textlink="">
      <xdr:nvSpPr>
        <xdr:cNvPr id="36671" name="Text Box 5"/>
        <xdr:cNvSpPr txBox="1">
          <a:spLocks noChangeArrowheads="1"/>
        </xdr:cNvSpPr>
      </xdr:nvSpPr>
      <xdr:spPr bwMode="auto">
        <a:xfrm>
          <a:off x="631507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38100</xdr:rowOff>
    </xdr:to>
    <xdr:sp macro="" textlink="">
      <xdr:nvSpPr>
        <xdr:cNvPr id="36672" name="Text Box 12"/>
        <xdr:cNvSpPr txBox="1">
          <a:spLocks noChangeArrowheads="1"/>
        </xdr:cNvSpPr>
      </xdr:nvSpPr>
      <xdr:spPr bwMode="auto">
        <a:xfrm>
          <a:off x="631507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73" name="Text Box 5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74" name="Text Box 12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46</xdr:row>
      <xdr:rowOff>0</xdr:rowOff>
    </xdr:from>
    <xdr:to>
      <xdr:col>8</xdr:col>
      <xdr:colOff>200025</xdr:colOff>
      <xdr:row>46</xdr:row>
      <xdr:rowOff>38100</xdr:rowOff>
    </xdr:to>
    <xdr:sp macro="" textlink="">
      <xdr:nvSpPr>
        <xdr:cNvPr id="36675" name="Text Box 3"/>
        <xdr:cNvSpPr txBox="1">
          <a:spLocks noChangeArrowheads="1"/>
        </xdr:cNvSpPr>
      </xdr:nvSpPr>
      <xdr:spPr bwMode="auto">
        <a:xfrm>
          <a:off x="6238875" y="8801100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257175</xdr:colOff>
      <xdr:row>46</xdr:row>
      <xdr:rowOff>66675</xdr:rowOff>
    </xdr:from>
    <xdr:to>
      <xdr:col>8</xdr:col>
      <xdr:colOff>342900</xdr:colOff>
      <xdr:row>46</xdr:row>
      <xdr:rowOff>95250</xdr:rowOff>
    </xdr:to>
    <xdr:sp macro="" textlink="">
      <xdr:nvSpPr>
        <xdr:cNvPr id="36676" name="Text Box 2"/>
        <xdr:cNvSpPr txBox="1">
          <a:spLocks noChangeArrowheads="1"/>
        </xdr:cNvSpPr>
      </xdr:nvSpPr>
      <xdr:spPr bwMode="auto">
        <a:xfrm>
          <a:off x="6381750" y="88677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46</xdr:row>
      <xdr:rowOff>0</xdr:rowOff>
    </xdr:from>
    <xdr:to>
      <xdr:col>8</xdr:col>
      <xdr:colOff>276225</xdr:colOff>
      <xdr:row>46</xdr:row>
      <xdr:rowOff>28575</xdr:rowOff>
    </xdr:to>
    <xdr:sp macro="" textlink="">
      <xdr:nvSpPr>
        <xdr:cNvPr id="36677" name="Text Box 12"/>
        <xdr:cNvSpPr txBox="1">
          <a:spLocks noChangeArrowheads="1"/>
        </xdr:cNvSpPr>
      </xdr:nvSpPr>
      <xdr:spPr bwMode="auto">
        <a:xfrm>
          <a:off x="6315075" y="8801100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31</xdr:row>
      <xdr:rowOff>0</xdr:rowOff>
    </xdr:from>
    <xdr:to>
      <xdr:col>3</xdr:col>
      <xdr:colOff>28575</xdr:colOff>
      <xdr:row>31</xdr:row>
      <xdr:rowOff>28575</xdr:rowOff>
    </xdr:to>
    <xdr:sp macro="" textlink="">
      <xdr:nvSpPr>
        <xdr:cNvPr id="36678" name="Text Box 21"/>
        <xdr:cNvSpPr txBox="1">
          <a:spLocks noChangeArrowheads="1"/>
        </xdr:cNvSpPr>
      </xdr:nvSpPr>
      <xdr:spPr bwMode="auto">
        <a:xfrm>
          <a:off x="2257425" y="593407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31</xdr:row>
      <xdr:rowOff>0</xdr:rowOff>
    </xdr:from>
    <xdr:to>
      <xdr:col>4</xdr:col>
      <xdr:colOff>276225</xdr:colOff>
      <xdr:row>31</xdr:row>
      <xdr:rowOff>28575</xdr:rowOff>
    </xdr:to>
    <xdr:sp macro="" textlink="">
      <xdr:nvSpPr>
        <xdr:cNvPr id="36679" name="Text Box 6"/>
        <xdr:cNvSpPr txBox="1">
          <a:spLocks noChangeArrowheads="1"/>
        </xdr:cNvSpPr>
      </xdr:nvSpPr>
      <xdr:spPr bwMode="auto">
        <a:xfrm>
          <a:off x="3095625" y="59340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31</xdr:row>
      <xdr:rowOff>0</xdr:rowOff>
    </xdr:from>
    <xdr:to>
      <xdr:col>13</xdr:col>
      <xdr:colOff>85725</xdr:colOff>
      <xdr:row>31</xdr:row>
      <xdr:rowOff>28575</xdr:rowOff>
    </xdr:to>
    <xdr:sp macro="" textlink="">
      <xdr:nvSpPr>
        <xdr:cNvPr id="36680" name="Text Box 9"/>
        <xdr:cNvSpPr txBox="1">
          <a:spLocks noChangeArrowheads="1"/>
        </xdr:cNvSpPr>
      </xdr:nvSpPr>
      <xdr:spPr bwMode="auto">
        <a:xfrm>
          <a:off x="7677150" y="59340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31</xdr:row>
      <xdr:rowOff>0</xdr:rowOff>
    </xdr:from>
    <xdr:to>
      <xdr:col>3</xdr:col>
      <xdr:colOff>28575</xdr:colOff>
      <xdr:row>31</xdr:row>
      <xdr:rowOff>28575</xdr:rowOff>
    </xdr:to>
    <xdr:sp macro="" textlink="">
      <xdr:nvSpPr>
        <xdr:cNvPr id="36681" name="Text Box 11"/>
        <xdr:cNvSpPr txBox="1">
          <a:spLocks noChangeArrowheads="1"/>
        </xdr:cNvSpPr>
      </xdr:nvSpPr>
      <xdr:spPr bwMode="auto">
        <a:xfrm>
          <a:off x="2257425" y="593407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190500</xdr:colOff>
      <xdr:row>31</xdr:row>
      <xdr:rowOff>0</xdr:rowOff>
    </xdr:from>
    <xdr:to>
      <xdr:col>3</xdr:col>
      <xdr:colOff>276225</xdr:colOff>
      <xdr:row>31</xdr:row>
      <xdr:rowOff>28575</xdr:rowOff>
    </xdr:to>
    <xdr:sp macro="" textlink="">
      <xdr:nvSpPr>
        <xdr:cNvPr id="36682" name="Text Box 12"/>
        <xdr:cNvSpPr txBox="1">
          <a:spLocks noChangeArrowheads="1"/>
        </xdr:cNvSpPr>
      </xdr:nvSpPr>
      <xdr:spPr bwMode="auto">
        <a:xfrm>
          <a:off x="2447925" y="59340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31</xdr:row>
      <xdr:rowOff>0</xdr:rowOff>
    </xdr:from>
    <xdr:to>
      <xdr:col>4</xdr:col>
      <xdr:colOff>276225</xdr:colOff>
      <xdr:row>31</xdr:row>
      <xdr:rowOff>28575</xdr:rowOff>
    </xdr:to>
    <xdr:sp macro="" textlink="">
      <xdr:nvSpPr>
        <xdr:cNvPr id="36683" name="Text Box 13"/>
        <xdr:cNvSpPr txBox="1">
          <a:spLocks noChangeArrowheads="1"/>
        </xdr:cNvSpPr>
      </xdr:nvSpPr>
      <xdr:spPr bwMode="auto">
        <a:xfrm>
          <a:off x="3095625" y="59340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31</xdr:row>
      <xdr:rowOff>0</xdr:rowOff>
    </xdr:from>
    <xdr:to>
      <xdr:col>8</xdr:col>
      <xdr:colOff>276225</xdr:colOff>
      <xdr:row>31</xdr:row>
      <xdr:rowOff>28575</xdr:rowOff>
    </xdr:to>
    <xdr:sp macro="" textlink="">
      <xdr:nvSpPr>
        <xdr:cNvPr id="36684" name="Text Box 14"/>
        <xdr:cNvSpPr txBox="1">
          <a:spLocks noChangeArrowheads="1"/>
        </xdr:cNvSpPr>
      </xdr:nvSpPr>
      <xdr:spPr bwMode="auto">
        <a:xfrm>
          <a:off x="6315075" y="59340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31</xdr:row>
      <xdr:rowOff>0</xdr:rowOff>
    </xdr:from>
    <xdr:to>
      <xdr:col>13</xdr:col>
      <xdr:colOff>85725</xdr:colOff>
      <xdr:row>31</xdr:row>
      <xdr:rowOff>28575</xdr:rowOff>
    </xdr:to>
    <xdr:sp macro="" textlink="">
      <xdr:nvSpPr>
        <xdr:cNvPr id="36685" name="Text Box 17"/>
        <xdr:cNvSpPr txBox="1">
          <a:spLocks noChangeArrowheads="1"/>
        </xdr:cNvSpPr>
      </xdr:nvSpPr>
      <xdr:spPr bwMode="auto">
        <a:xfrm>
          <a:off x="7677150" y="59340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600075</xdr:colOff>
      <xdr:row>34</xdr:row>
      <xdr:rowOff>47625</xdr:rowOff>
    </xdr:from>
    <xdr:to>
      <xdr:col>2</xdr:col>
      <xdr:colOff>628650</xdr:colOff>
      <xdr:row>34</xdr:row>
      <xdr:rowOff>76200</xdr:rowOff>
    </xdr:to>
    <xdr:sp macro="" textlink="">
      <xdr:nvSpPr>
        <xdr:cNvPr id="36686" name="Text Box 21"/>
        <xdr:cNvSpPr txBox="1">
          <a:spLocks noChangeArrowheads="1"/>
        </xdr:cNvSpPr>
      </xdr:nvSpPr>
      <xdr:spPr bwMode="auto">
        <a:xfrm>
          <a:off x="2209800" y="65532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34</xdr:row>
      <xdr:rowOff>0</xdr:rowOff>
    </xdr:from>
    <xdr:to>
      <xdr:col>4</xdr:col>
      <xdr:colOff>276225</xdr:colOff>
      <xdr:row>34</xdr:row>
      <xdr:rowOff>28575</xdr:rowOff>
    </xdr:to>
    <xdr:sp macro="" textlink="">
      <xdr:nvSpPr>
        <xdr:cNvPr id="36687" name="Text Box 6"/>
        <xdr:cNvSpPr txBox="1">
          <a:spLocks noChangeArrowheads="1"/>
        </xdr:cNvSpPr>
      </xdr:nvSpPr>
      <xdr:spPr bwMode="auto">
        <a:xfrm>
          <a:off x="3095625" y="65055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34</xdr:row>
      <xdr:rowOff>0</xdr:rowOff>
    </xdr:from>
    <xdr:to>
      <xdr:col>13</xdr:col>
      <xdr:colOff>85725</xdr:colOff>
      <xdr:row>34</xdr:row>
      <xdr:rowOff>28575</xdr:rowOff>
    </xdr:to>
    <xdr:sp macro="" textlink="">
      <xdr:nvSpPr>
        <xdr:cNvPr id="36688" name="Text Box 9"/>
        <xdr:cNvSpPr txBox="1">
          <a:spLocks noChangeArrowheads="1"/>
        </xdr:cNvSpPr>
      </xdr:nvSpPr>
      <xdr:spPr bwMode="auto">
        <a:xfrm>
          <a:off x="7677150" y="65055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</xdr:row>
      <xdr:rowOff>0</xdr:rowOff>
    </xdr:from>
    <xdr:to>
      <xdr:col>3</xdr:col>
      <xdr:colOff>28575</xdr:colOff>
      <xdr:row>34</xdr:row>
      <xdr:rowOff>28575</xdr:rowOff>
    </xdr:to>
    <xdr:sp macro="" textlink="">
      <xdr:nvSpPr>
        <xdr:cNvPr id="36689" name="Text Box 11"/>
        <xdr:cNvSpPr txBox="1">
          <a:spLocks noChangeArrowheads="1"/>
        </xdr:cNvSpPr>
      </xdr:nvSpPr>
      <xdr:spPr bwMode="auto">
        <a:xfrm>
          <a:off x="2257425" y="650557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34</xdr:row>
      <xdr:rowOff>0</xdr:rowOff>
    </xdr:from>
    <xdr:to>
      <xdr:col>4</xdr:col>
      <xdr:colOff>276225</xdr:colOff>
      <xdr:row>34</xdr:row>
      <xdr:rowOff>28575</xdr:rowOff>
    </xdr:to>
    <xdr:sp macro="" textlink="">
      <xdr:nvSpPr>
        <xdr:cNvPr id="36690" name="Text Box 13"/>
        <xdr:cNvSpPr txBox="1">
          <a:spLocks noChangeArrowheads="1"/>
        </xdr:cNvSpPr>
      </xdr:nvSpPr>
      <xdr:spPr bwMode="auto">
        <a:xfrm>
          <a:off x="3095625" y="65055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34</xdr:row>
      <xdr:rowOff>0</xdr:rowOff>
    </xdr:from>
    <xdr:to>
      <xdr:col>8</xdr:col>
      <xdr:colOff>276225</xdr:colOff>
      <xdr:row>34</xdr:row>
      <xdr:rowOff>28575</xdr:rowOff>
    </xdr:to>
    <xdr:sp macro="" textlink="">
      <xdr:nvSpPr>
        <xdr:cNvPr id="36691" name="Text Box 14"/>
        <xdr:cNvSpPr txBox="1">
          <a:spLocks noChangeArrowheads="1"/>
        </xdr:cNvSpPr>
      </xdr:nvSpPr>
      <xdr:spPr bwMode="auto">
        <a:xfrm>
          <a:off x="6315075" y="65055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34</xdr:row>
      <xdr:rowOff>0</xdr:rowOff>
    </xdr:from>
    <xdr:to>
      <xdr:col>13</xdr:col>
      <xdr:colOff>85725</xdr:colOff>
      <xdr:row>34</xdr:row>
      <xdr:rowOff>28575</xdr:rowOff>
    </xdr:to>
    <xdr:sp macro="" textlink="">
      <xdr:nvSpPr>
        <xdr:cNvPr id="36692" name="Text Box 17"/>
        <xdr:cNvSpPr txBox="1">
          <a:spLocks noChangeArrowheads="1"/>
        </xdr:cNvSpPr>
      </xdr:nvSpPr>
      <xdr:spPr bwMode="auto">
        <a:xfrm>
          <a:off x="7677150" y="65055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</xdr:row>
      <xdr:rowOff>0</xdr:rowOff>
    </xdr:from>
    <xdr:to>
      <xdr:col>3</xdr:col>
      <xdr:colOff>28575</xdr:colOff>
      <xdr:row>34</xdr:row>
      <xdr:rowOff>28575</xdr:rowOff>
    </xdr:to>
    <xdr:sp macro="" textlink="">
      <xdr:nvSpPr>
        <xdr:cNvPr id="36693" name="Text Box 21"/>
        <xdr:cNvSpPr txBox="1">
          <a:spLocks noChangeArrowheads="1"/>
        </xdr:cNvSpPr>
      </xdr:nvSpPr>
      <xdr:spPr bwMode="auto">
        <a:xfrm>
          <a:off x="2257425" y="650557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34</xdr:row>
      <xdr:rowOff>0</xdr:rowOff>
    </xdr:from>
    <xdr:to>
      <xdr:col>4</xdr:col>
      <xdr:colOff>276225</xdr:colOff>
      <xdr:row>34</xdr:row>
      <xdr:rowOff>28575</xdr:rowOff>
    </xdr:to>
    <xdr:sp macro="" textlink="">
      <xdr:nvSpPr>
        <xdr:cNvPr id="36694" name="Text Box 6"/>
        <xdr:cNvSpPr txBox="1">
          <a:spLocks noChangeArrowheads="1"/>
        </xdr:cNvSpPr>
      </xdr:nvSpPr>
      <xdr:spPr bwMode="auto">
        <a:xfrm>
          <a:off x="3095625" y="65055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34</xdr:row>
      <xdr:rowOff>0</xdr:rowOff>
    </xdr:from>
    <xdr:to>
      <xdr:col>3</xdr:col>
      <xdr:colOff>28575</xdr:colOff>
      <xdr:row>34</xdr:row>
      <xdr:rowOff>28575</xdr:rowOff>
    </xdr:to>
    <xdr:sp macro="" textlink="">
      <xdr:nvSpPr>
        <xdr:cNvPr id="36695" name="Text Box 11"/>
        <xdr:cNvSpPr txBox="1">
          <a:spLocks noChangeArrowheads="1"/>
        </xdr:cNvSpPr>
      </xdr:nvSpPr>
      <xdr:spPr bwMode="auto">
        <a:xfrm>
          <a:off x="2257425" y="6505575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34</xdr:row>
      <xdr:rowOff>0</xdr:rowOff>
    </xdr:from>
    <xdr:to>
      <xdr:col>4</xdr:col>
      <xdr:colOff>276225</xdr:colOff>
      <xdr:row>34</xdr:row>
      <xdr:rowOff>28575</xdr:rowOff>
    </xdr:to>
    <xdr:sp macro="" textlink="">
      <xdr:nvSpPr>
        <xdr:cNvPr id="36696" name="Text Box 13"/>
        <xdr:cNvSpPr txBox="1">
          <a:spLocks noChangeArrowheads="1"/>
        </xdr:cNvSpPr>
      </xdr:nvSpPr>
      <xdr:spPr bwMode="auto">
        <a:xfrm>
          <a:off x="3095625" y="65055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34</xdr:row>
      <xdr:rowOff>0</xdr:rowOff>
    </xdr:from>
    <xdr:to>
      <xdr:col>8</xdr:col>
      <xdr:colOff>276225</xdr:colOff>
      <xdr:row>34</xdr:row>
      <xdr:rowOff>28575</xdr:rowOff>
    </xdr:to>
    <xdr:sp macro="" textlink="">
      <xdr:nvSpPr>
        <xdr:cNvPr id="36697" name="Text Box 14"/>
        <xdr:cNvSpPr txBox="1">
          <a:spLocks noChangeArrowheads="1"/>
        </xdr:cNvSpPr>
      </xdr:nvSpPr>
      <xdr:spPr bwMode="auto">
        <a:xfrm>
          <a:off x="6315075" y="6505575"/>
          <a:ext cx="857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114300</xdr:colOff>
      <xdr:row>36</xdr:row>
      <xdr:rowOff>0</xdr:rowOff>
    </xdr:from>
    <xdr:to>
      <xdr:col>3</xdr:col>
      <xdr:colOff>200025</xdr:colOff>
      <xdr:row>36</xdr:row>
      <xdr:rowOff>38100</xdr:rowOff>
    </xdr:to>
    <xdr:sp macro="" textlink="">
      <xdr:nvSpPr>
        <xdr:cNvPr id="36698" name="Text Box 3"/>
        <xdr:cNvSpPr txBox="1">
          <a:spLocks noChangeArrowheads="1"/>
        </xdr:cNvSpPr>
      </xdr:nvSpPr>
      <xdr:spPr bwMode="auto">
        <a:xfrm>
          <a:off x="237172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600075</xdr:colOff>
      <xdr:row>36</xdr:row>
      <xdr:rowOff>19050</xdr:rowOff>
    </xdr:from>
    <xdr:to>
      <xdr:col>3</xdr:col>
      <xdr:colOff>628650</xdr:colOff>
      <xdr:row>36</xdr:row>
      <xdr:rowOff>57150</xdr:rowOff>
    </xdr:to>
    <xdr:sp macro="" textlink="">
      <xdr:nvSpPr>
        <xdr:cNvPr id="36699" name="Text Box 1"/>
        <xdr:cNvSpPr txBox="1">
          <a:spLocks noChangeArrowheads="1"/>
        </xdr:cNvSpPr>
      </xdr:nvSpPr>
      <xdr:spPr bwMode="auto">
        <a:xfrm>
          <a:off x="285750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36</xdr:row>
      <xdr:rowOff>0</xdr:rowOff>
    </xdr:from>
    <xdr:to>
      <xdr:col>4</xdr:col>
      <xdr:colOff>200025</xdr:colOff>
      <xdr:row>36</xdr:row>
      <xdr:rowOff>38100</xdr:rowOff>
    </xdr:to>
    <xdr:sp macro="" textlink="">
      <xdr:nvSpPr>
        <xdr:cNvPr id="36700" name="Text Box 3"/>
        <xdr:cNvSpPr txBox="1">
          <a:spLocks noChangeArrowheads="1"/>
        </xdr:cNvSpPr>
      </xdr:nvSpPr>
      <xdr:spPr bwMode="auto">
        <a:xfrm>
          <a:off x="301942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36</xdr:row>
      <xdr:rowOff>0</xdr:rowOff>
    </xdr:from>
    <xdr:to>
      <xdr:col>5</xdr:col>
      <xdr:colOff>200025</xdr:colOff>
      <xdr:row>36</xdr:row>
      <xdr:rowOff>38100</xdr:rowOff>
    </xdr:to>
    <xdr:sp macro="" textlink="">
      <xdr:nvSpPr>
        <xdr:cNvPr id="36701" name="Text Box 3"/>
        <xdr:cNvSpPr txBox="1">
          <a:spLocks noChangeArrowheads="1"/>
        </xdr:cNvSpPr>
      </xdr:nvSpPr>
      <xdr:spPr bwMode="auto">
        <a:xfrm>
          <a:off x="383857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36</xdr:row>
      <xdr:rowOff>0</xdr:rowOff>
    </xdr:from>
    <xdr:to>
      <xdr:col>8</xdr:col>
      <xdr:colOff>200025</xdr:colOff>
      <xdr:row>36</xdr:row>
      <xdr:rowOff>38100</xdr:rowOff>
    </xdr:to>
    <xdr:sp macro="" textlink="">
      <xdr:nvSpPr>
        <xdr:cNvPr id="36702" name="Text Box 3"/>
        <xdr:cNvSpPr txBox="1">
          <a:spLocks noChangeArrowheads="1"/>
        </xdr:cNvSpPr>
      </xdr:nvSpPr>
      <xdr:spPr bwMode="auto">
        <a:xfrm>
          <a:off x="623887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600075</xdr:colOff>
      <xdr:row>36</xdr:row>
      <xdr:rowOff>19050</xdr:rowOff>
    </xdr:from>
    <xdr:to>
      <xdr:col>8</xdr:col>
      <xdr:colOff>628650</xdr:colOff>
      <xdr:row>36</xdr:row>
      <xdr:rowOff>57150</xdr:rowOff>
    </xdr:to>
    <xdr:sp macro="" textlink="">
      <xdr:nvSpPr>
        <xdr:cNvPr id="36703" name="Text Box 1"/>
        <xdr:cNvSpPr txBox="1">
          <a:spLocks noChangeArrowheads="1"/>
        </xdr:cNvSpPr>
      </xdr:nvSpPr>
      <xdr:spPr bwMode="auto">
        <a:xfrm>
          <a:off x="672465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36</xdr:row>
      <xdr:rowOff>0</xdr:rowOff>
    </xdr:from>
    <xdr:to>
      <xdr:col>9</xdr:col>
      <xdr:colOff>200025</xdr:colOff>
      <xdr:row>36</xdr:row>
      <xdr:rowOff>38100</xdr:rowOff>
    </xdr:to>
    <xdr:sp macro="" textlink="">
      <xdr:nvSpPr>
        <xdr:cNvPr id="36704" name="Text Box 3"/>
        <xdr:cNvSpPr txBox="1">
          <a:spLocks noChangeArrowheads="1"/>
        </xdr:cNvSpPr>
      </xdr:nvSpPr>
      <xdr:spPr bwMode="auto">
        <a:xfrm>
          <a:off x="7143750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600075</xdr:colOff>
      <xdr:row>36</xdr:row>
      <xdr:rowOff>19050</xdr:rowOff>
    </xdr:from>
    <xdr:to>
      <xdr:col>9</xdr:col>
      <xdr:colOff>628650</xdr:colOff>
      <xdr:row>36</xdr:row>
      <xdr:rowOff>57150</xdr:rowOff>
    </xdr:to>
    <xdr:sp macro="" textlink="">
      <xdr:nvSpPr>
        <xdr:cNvPr id="36705" name="Text Box 1"/>
        <xdr:cNvSpPr txBox="1">
          <a:spLocks noChangeArrowheads="1"/>
        </xdr:cNvSpPr>
      </xdr:nvSpPr>
      <xdr:spPr bwMode="auto">
        <a:xfrm>
          <a:off x="7629525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36</xdr:row>
      <xdr:rowOff>0</xdr:rowOff>
    </xdr:from>
    <xdr:to>
      <xdr:col>9</xdr:col>
      <xdr:colOff>200025</xdr:colOff>
      <xdr:row>36</xdr:row>
      <xdr:rowOff>38100</xdr:rowOff>
    </xdr:to>
    <xdr:sp macro="" textlink="">
      <xdr:nvSpPr>
        <xdr:cNvPr id="36706" name="Text Box 3"/>
        <xdr:cNvSpPr txBox="1">
          <a:spLocks noChangeArrowheads="1"/>
        </xdr:cNvSpPr>
      </xdr:nvSpPr>
      <xdr:spPr bwMode="auto">
        <a:xfrm>
          <a:off x="7143750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600075</xdr:colOff>
      <xdr:row>36</xdr:row>
      <xdr:rowOff>19050</xdr:rowOff>
    </xdr:from>
    <xdr:to>
      <xdr:col>9</xdr:col>
      <xdr:colOff>628650</xdr:colOff>
      <xdr:row>36</xdr:row>
      <xdr:rowOff>57150</xdr:rowOff>
    </xdr:to>
    <xdr:sp macro="" textlink="">
      <xdr:nvSpPr>
        <xdr:cNvPr id="36707" name="Text Box 1"/>
        <xdr:cNvSpPr txBox="1">
          <a:spLocks noChangeArrowheads="1"/>
        </xdr:cNvSpPr>
      </xdr:nvSpPr>
      <xdr:spPr bwMode="auto">
        <a:xfrm>
          <a:off x="7629525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2</xdr:col>
      <xdr:colOff>200025</xdr:colOff>
      <xdr:row>36</xdr:row>
      <xdr:rowOff>38100</xdr:rowOff>
    </xdr:to>
    <xdr:sp macro="" textlink="">
      <xdr:nvSpPr>
        <xdr:cNvPr id="36708" name="Text Box 3"/>
        <xdr:cNvSpPr txBox="1">
          <a:spLocks noChangeArrowheads="1"/>
        </xdr:cNvSpPr>
      </xdr:nvSpPr>
      <xdr:spPr bwMode="auto">
        <a:xfrm>
          <a:off x="172402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600075</xdr:colOff>
      <xdr:row>36</xdr:row>
      <xdr:rowOff>19050</xdr:rowOff>
    </xdr:from>
    <xdr:to>
      <xdr:col>2</xdr:col>
      <xdr:colOff>628650</xdr:colOff>
      <xdr:row>36</xdr:row>
      <xdr:rowOff>57150</xdr:rowOff>
    </xdr:to>
    <xdr:sp macro="" textlink="">
      <xdr:nvSpPr>
        <xdr:cNvPr id="36709" name="Text Box 1"/>
        <xdr:cNvSpPr txBox="1">
          <a:spLocks noChangeArrowheads="1"/>
        </xdr:cNvSpPr>
      </xdr:nvSpPr>
      <xdr:spPr bwMode="auto">
        <a:xfrm>
          <a:off x="220980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114300</xdr:colOff>
      <xdr:row>36</xdr:row>
      <xdr:rowOff>0</xdr:rowOff>
    </xdr:from>
    <xdr:to>
      <xdr:col>3</xdr:col>
      <xdr:colOff>200025</xdr:colOff>
      <xdr:row>36</xdr:row>
      <xdr:rowOff>38100</xdr:rowOff>
    </xdr:to>
    <xdr:sp macro="" textlink="">
      <xdr:nvSpPr>
        <xdr:cNvPr id="36710" name="Text Box 3"/>
        <xdr:cNvSpPr txBox="1">
          <a:spLocks noChangeArrowheads="1"/>
        </xdr:cNvSpPr>
      </xdr:nvSpPr>
      <xdr:spPr bwMode="auto">
        <a:xfrm>
          <a:off x="237172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600075</xdr:colOff>
      <xdr:row>36</xdr:row>
      <xdr:rowOff>19050</xdr:rowOff>
    </xdr:from>
    <xdr:to>
      <xdr:col>3</xdr:col>
      <xdr:colOff>628650</xdr:colOff>
      <xdr:row>36</xdr:row>
      <xdr:rowOff>57150</xdr:rowOff>
    </xdr:to>
    <xdr:sp macro="" textlink="">
      <xdr:nvSpPr>
        <xdr:cNvPr id="36711" name="Text Box 1"/>
        <xdr:cNvSpPr txBox="1">
          <a:spLocks noChangeArrowheads="1"/>
        </xdr:cNvSpPr>
      </xdr:nvSpPr>
      <xdr:spPr bwMode="auto">
        <a:xfrm>
          <a:off x="285750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36</xdr:row>
      <xdr:rowOff>0</xdr:rowOff>
    </xdr:from>
    <xdr:to>
      <xdr:col>4</xdr:col>
      <xdr:colOff>200025</xdr:colOff>
      <xdr:row>36</xdr:row>
      <xdr:rowOff>38100</xdr:rowOff>
    </xdr:to>
    <xdr:sp macro="" textlink="">
      <xdr:nvSpPr>
        <xdr:cNvPr id="36712" name="Text Box 3"/>
        <xdr:cNvSpPr txBox="1">
          <a:spLocks noChangeArrowheads="1"/>
        </xdr:cNvSpPr>
      </xdr:nvSpPr>
      <xdr:spPr bwMode="auto">
        <a:xfrm>
          <a:off x="301942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600075</xdr:colOff>
      <xdr:row>36</xdr:row>
      <xdr:rowOff>19050</xdr:rowOff>
    </xdr:from>
    <xdr:to>
      <xdr:col>4</xdr:col>
      <xdr:colOff>628650</xdr:colOff>
      <xdr:row>36</xdr:row>
      <xdr:rowOff>57150</xdr:rowOff>
    </xdr:to>
    <xdr:sp macro="" textlink="">
      <xdr:nvSpPr>
        <xdr:cNvPr id="36713" name="Text Box 1"/>
        <xdr:cNvSpPr txBox="1">
          <a:spLocks noChangeArrowheads="1"/>
        </xdr:cNvSpPr>
      </xdr:nvSpPr>
      <xdr:spPr bwMode="auto">
        <a:xfrm>
          <a:off x="350520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36</xdr:row>
      <xdr:rowOff>0</xdr:rowOff>
    </xdr:from>
    <xdr:to>
      <xdr:col>5</xdr:col>
      <xdr:colOff>200025</xdr:colOff>
      <xdr:row>36</xdr:row>
      <xdr:rowOff>38100</xdr:rowOff>
    </xdr:to>
    <xdr:sp macro="" textlink="">
      <xdr:nvSpPr>
        <xdr:cNvPr id="36714" name="Text Box 3"/>
        <xdr:cNvSpPr txBox="1">
          <a:spLocks noChangeArrowheads="1"/>
        </xdr:cNvSpPr>
      </xdr:nvSpPr>
      <xdr:spPr bwMode="auto">
        <a:xfrm>
          <a:off x="383857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600075</xdr:colOff>
      <xdr:row>36</xdr:row>
      <xdr:rowOff>19050</xdr:rowOff>
    </xdr:from>
    <xdr:to>
      <xdr:col>5</xdr:col>
      <xdr:colOff>628650</xdr:colOff>
      <xdr:row>36</xdr:row>
      <xdr:rowOff>57150</xdr:rowOff>
    </xdr:to>
    <xdr:sp macro="" textlink="">
      <xdr:nvSpPr>
        <xdr:cNvPr id="36715" name="Text Box 1"/>
        <xdr:cNvSpPr txBox="1">
          <a:spLocks noChangeArrowheads="1"/>
        </xdr:cNvSpPr>
      </xdr:nvSpPr>
      <xdr:spPr bwMode="auto">
        <a:xfrm>
          <a:off x="432435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114300</xdr:colOff>
      <xdr:row>36</xdr:row>
      <xdr:rowOff>0</xdr:rowOff>
    </xdr:from>
    <xdr:to>
      <xdr:col>3</xdr:col>
      <xdr:colOff>200025</xdr:colOff>
      <xdr:row>36</xdr:row>
      <xdr:rowOff>38100</xdr:rowOff>
    </xdr:to>
    <xdr:sp macro="" textlink="">
      <xdr:nvSpPr>
        <xdr:cNvPr id="36716" name="Text Box 3"/>
        <xdr:cNvSpPr txBox="1">
          <a:spLocks noChangeArrowheads="1"/>
        </xdr:cNvSpPr>
      </xdr:nvSpPr>
      <xdr:spPr bwMode="auto">
        <a:xfrm>
          <a:off x="237172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600075</xdr:colOff>
      <xdr:row>36</xdr:row>
      <xdr:rowOff>19050</xdr:rowOff>
    </xdr:from>
    <xdr:to>
      <xdr:col>3</xdr:col>
      <xdr:colOff>628650</xdr:colOff>
      <xdr:row>36</xdr:row>
      <xdr:rowOff>57150</xdr:rowOff>
    </xdr:to>
    <xdr:sp macro="" textlink="">
      <xdr:nvSpPr>
        <xdr:cNvPr id="36717" name="Text Box 1"/>
        <xdr:cNvSpPr txBox="1">
          <a:spLocks noChangeArrowheads="1"/>
        </xdr:cNvSpPr>
      </xdr:nvSpPr>
      <xdr:spPr bwMode="auto">
        <a:xfrm>
          <a:off x="285750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114300</xdr:colOff>
      <xdr:row>36</xdr:row>
      <xdr:rowOff>0</xdr:rowOff>
    </xdr:from>
    <xdr:to>
      <xdr:col>3</xdr:col>
      <xdr:colOff>200025</xdr:colOff>
      <xdr:row>36</xdr:row>
      <xdr:rowOff>38100</xdr:rowOff>
    </xdr:to>
    <xdr:sp macro="" textlink="">
      <xdr:nvSpPr>
        <xdr:cNvPr id="36718" name="Text Box 3"/>
        <xdr:cNvSpPr txBox="1">
          <a:spLocks noChangeArrowheads="1"/>
        </xdr:cNvSpPr>
      </xdr:nvSpPr>
      <xdr:spPr bwMode="auto">
        <a:xfrm>
          <a:off x="237172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600075</xdr:colOff>
      <xdr:row>36</xdr:row>
      <xdr:rowOff>19050</xdr:rowOff>
    </xdr:from>
    <xdr:to>
      <xdr:col>3</xdr:col>
      <xdr:colOff>628650</xdr:colOff>
      <xdr:row>36</xdr:row>
      <xdr:rowOff>57150</xdr:rowOff>
    </xdr:to>
    <xdr:sp macro="" textlink="">
      <xdr:nvSpPr>
        <xdr:cNvPr id="36719" name="Text Box 1"/>
        <xdr:cNvSpPr txBox="1">
          <a:spLocks noChangeArrowheads="1"/>
        </xdr:cNvSpPr>
      </xdr:nvSpPr>
      <xdr:spPr bwMode="auto">
        <a:xfrm>
          <a:off x="285750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36</xdr:row>
      <xdr:rowOff>0</xdr:rowOff>
    </xdr:from>
    <xdr:to>
      <xdr:col>4</xdr:col>
      <xdr:colOff>200025</xdr:colOff>
      <xdr:row>36</xdr:row>
      <xdr:rowOff>38100</xdr:rowOff>
    </xdr:to>
    <xdr:sp macro="" textlink="">
      <xdr:nvSpPr>
        <xdr:cNvPr id="36720" name="Text Box 3"/>
        <xdr:cNvSpPr txBox="1">
          <a:spLocks noChangeArrowheads="1"/>
        </xdr:cNvSpPr>
      </xdr:nvSpPr>
      <xdr:spPr bwMode="auto">
        <a:xfrm>
          <a:off x="301942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600075</xdr:colOff>
      <xdr:row>36</xdr:row>
      <xdr:rowOff>19050</xdr:rowOff>
    </xdr:from>
    <xdr:to>
      <xdr:col>4</xdr:col>
      <xdr:colOff>628650</xdr:colOff>
      <xdr:row>36</xdr:row>
      <xdr:rowOff>57150</xdr:rowOff>
    </xdr:to>
    <xdr:sp macro="" textlink="">
      <xdr:nvSpPr>
        <xdr:cNvPr id="36721" name="Text Box 1"/>
        <xdr:cNvSpPr txBox="1">
          <a:spLocks noChangeArrowheads="1"/>
        </xdr:cNvSpPr>
      </xdr:nvSpPr>
      <xdr:spPr bwMode="auto">
        <a:xfrm>
          <a:off x="350520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36</xdr:row>
      <xdr:rowOff>0</xdr:rowOff>
    </xdr:from>
    <xdr:to>
      <xdr:col>4</xdr:col>
      <xdr:colOff>200025</xdr:colOff>
      <xdr:row>36</xdr:row>
      <xdr:rowOff>38100</xdr:rowOff>
    </xdr:to>
    <xdr:sp macro="" textlink="">
      <xdr:nvSpPr>
        <xdr:cNvPr id="36722" name="Text Box 3"/>
        <xdr:cNvSpPr txBox="1">
          <a:spLocks noChangeArrowheads="1"/>
        </xdr:cNvSpPr>
      </xdr:nvSpPr>
      <xdr:spPr bwMode="auto">
        <a:xfrm>
          <a:off x="301942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600075</xdr:colOff>
      <xdr:row>36</xdr:row>
      <xdr:rowOff>19050</xdr:rowOff>
    </xdr:from>
    <xdr:to>
      <xdr:col>4</xdr:col>
      <xdr:colOff>628650</xdr:colOff>
      <xdr:row>36</xdr:row>
      <xdr:rowOff>57150</xdr:rowOff>
    </xdr:to>
    <xdr:sp macro="" textlink="">
      <xdr:nvSpPr>
        <xdr:cNvPr id="36723" name="Text Box 1"/>
        <xdr:cNvSpPr txBox="1">
          <a:spLocks noChangeArrowheads="1"/>
        </xdr:cNvSpPr>
      </xdr:nvSpPr>
      <xdr:spPr bwMode="auto">
        <a:xfrm>
          <a:off x="350520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36</xdr:row>
      <xdr:rowOff>0</xdr:rowOff>
    </xdr:from>
    <xdr:to>
      <xdr:col>5</xdr:col>
      <xdr:colOff>200025</xdr:colOff>
      <xdr:row>36</xdr:row>
      <xdr:rowOff>38100</xdr:rowOff>
    </xdr:to>
    <xdr:sp macro="" textlink="">
      <xdr:nvSpPr>
        <xdr:cNvPr id="36724" name="Text Box 3"/>
        <xdr:cNvSpPr txBox="1">
          <a:spLocks noChangeArrowheads="1"/>
        </xdr:cNvSpPr>
      </xdr:nvSpPr>
      <xdr:spPr bwMode="auto">
        <a:xfrm>
          <a:off x="383857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600075</xdr:colOff>
      <xdr:row>36</xdr:row>
      <xdr:rowOff>19050</xdr:rowOff>
    </xdr:from>
    <xdr:to>
      <xdr:col>5</xdr:col>
      <xdr:colOff>628650</xdr:colOff>
      <xdr:row>36</xdr:row>
      <xdr:rowOff>57150</xdr:rowOff>
    </xdr:to>
    <xdr:sp macro="" textlink="">
      <xdr:nvSpPr>
        <xdr:cNvPr id="36725" name="Text Box 1"/>
        <xdr:cNvSpPr txBox="1">
          <a:spLocks noChangeArrowheads="1"/>
        </xdr:cNvSpPr>
      </xdr:nvSpPr>
      <xdr:spPr bwMode="auto">
        <a:xfrm>
          <a:off x="432435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36</xdr:row>
      <xdr:rowOff>0</xdr:rowOff>
    </xdr:from>
    <xdr:to>
      <xdr:col>5</xdr:col>
      <xdr:colOff>200025</xdr:colOff>
      <xdr:row>36</xdr:row>
      <xdr:rowOff>38100</xdr:rowOff>
    </xdr:to>
    <xdr:sp macro="" textlink="">
      <xdr:nvSpPr>
        <xdr:cNvPr id="36726" name="Text Box 3"/>
        <xdr:cNvSpPr txBox="1">
          <a:spLocks noChangeArrowheads="1"/>
        </xdr:cNvSpPr>
      </xdr:nvSpPr>
      <xdr:spPr bwMode="auto">
        <a:xfrm>
          <a:off x="383857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600075</xdr:colOff>
      <xdr:row>36</xdr:row>
      <xdr:rowOff>19050</xdr:rowOff>
    </xdr:from>
    <xdr:to>
      <xdr:col>5</xdr:col>
      <xdr:colOff>628650</xdr:colOff>
      <xdr:row>36</xdr:row>
      <xdr:rowOff>57150</xdr:rowOff>
    </xdr:to>
    <xdr:sp macro="" textlink="">
      <xdr:nvSpPr>
        <xdr:cNvPr id="36727" name="Text Box 1"/>
        <xdr:cNvSpPr txBox="1">
          <a:spLocks noChangeArrowheads="1"/>
        </xdr:cNvSpPr>
      </xdr:nvSpPr>
      <xdr:spPr bwMode="auto">
        <a:xfrm>
          <a:off x="432435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36</xdr:row>
      <xdr:rowOff>0</xdr:rowOff>
    </xdr:from>
    <xdr:to>
      <xdr:col>8</xdr:col>
      <xdr:colOff>200025</xdr:colOff>
      <xdr:row>36</xdr:row>
      <xdr:rowOff>38100</xdr:rowOff>
    </xdr:to>
    <xdr:sp macro="" textlink="">
      <xdr:nvSpPr>
        <xdr:cNvPr id="36728" name="Text Box 3"/>
        <xdr:cNvSpPr txBox="1">
          <a:spLocks noChangeArrowheads="1"/>
        </xdr:cNvSpPr>
      </xdr:nvSpPr>
      <xdr:spPr bwMode="auto">
        <a:xfrm>
          <a:off x="623887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600075</xdr:colOff>
      <xdr:row>36</xdr:row>
      <xdr:rowOff>19050</xdr:rowOff>
    </xdr:from>
    <xdr:to>
      <xdr:col>8</xdr:col>
      <xdr:colOff>628650</xdr:colOff>
      <xdr:row>36</xdr:row>
      <xdr:rowOff>57150</xdr:rowOff>
    </xdr:to>
    <xdr:sp macro="" textlink="">
      <xdr:nvSpPr>
        <xdr:cNvPr id="36729" name="Text Box 1"/>
        <xdr:cNvSpPr txBox="1">
          <a:spLocks noChangeArrowheads="1"/>
        </xdr:cNvSpPr>
      </xdr:nvSpPr>
      <xdr:spPr bwMode="auto">
        <a:xfrm>
          <a:off x="672465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36</xdr:row>
      <xdr:rowOff>0</xdr:rowOff>
    </xdr:from>
    <xdr:to>
      <xdr:col>8</xdr:col>
      <xdr:colOff>200025</xdr:colOff>
      <xdr:row>36</xdr:row>
      <xdr:rowOff>38100</xdr:rowOff>
    </xdr:to>
    <xdr:sp macro="" textlink="">
      <xdr:nvSpPr>
        <xdr:cNvPr id="36730" name="Text Box 3"/>
        <xdr:cNvSpPr txBox="1">
          <a:spLocks noChangeArrowheads="1"/>
        </xdr:cNvSpPr>
      </xdr:nvSpPr>
      <xdr:spPr bwMode="auto">
        <a:xfrm>
          <a:off x="6238875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600075</xdr:colOff>
      <xdr:row>36</xdr:row>
      <xdr:rowOff>19050</xdr:rowOff>
    </xdr:from>
    <xdr:to>
      <xdr:col>8</xdr:col>
      <xdr:colOff>628650</xdr:colOff>
      <xdr:row>36</xdr:row>
      <xdr:rowOff>57150</xdr:rowOff>
    </xdr:to>
    <xdr:sp macro="" textlink="">
      <xdr:nvSpPr>
        <xdr:cNvPr id="36731" name="Text Box 1"/>
        <xdr:cNvSpPr txBox="1">
          <a:spLocks noChangeArrowheads="1"/>
        </xdr:cNvSpPr>
      </xdr:nvSpPr>
      <xdr:spPr bwMode="auto">
        <a:xfrm>
          <a:off x="6724650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36</xdr:row>
      <xdr:rowOff>0</xdr:rowOff>
    </xdr:from>
    <xdr:to>
      <xdr:col>9</xdr:col>
      <xdr:colOff>200025</xdr:colOff>
      <xdr:row>36</xdr:row>
      <xdr:rowOff>38100</xdr:rowOff>
    </xdr:to>
    <xdr:sp macro="" textlink="">
      <xdr:nvSpPr>
        <xdr:cNvPr id="36732" name="Text Box 3"/>
        <xdr:cNvSpPr txBox="1">
          <a:spLocks noChangeArrowheads="1"/>
        </xdr:cNvSpPr>
      </xdr:nvSpPr>
      <xdr:spPr bwMode="auto">
        <a:xfrm>
          <a:off x="7143750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600075</xdr:colOff>
      <xdr:row>36</xdr:row>
      <xdr:rowOff>19050</xdr:rowOff>
    </xdr:from>
    <xdr:to>
      <xdr:col>9</xdr:col>
      <xdr:colOff>628650</xdr:colOff>
      <xdr:row>36</xdr:row>
      <xdr:rowOff>57150</xdr:rowOff>
    </xdr:to>
    <xdr:sp macro="" textlink="">
      <xdr:nvSpPr>
        <xdr:cNvPr id="36733" name="Text Box 1"/>
        <xdr:cNvSpPr txBox="1">
          <a:spLocks noChangeArrowheads="1"/>
        </xdr:cNvSpPr>
      </xdr:nvSpPr>
      <xdr:spPr bwMode="auto">
        <a:xfrm>
          <a:off x="7629525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36</xdr:row>
      <xdr:rowOff>0</xdr:rowOff>
    </xdr:from>
    <xdr:to>
      <xdr:col>9</xdr:col>
      <xdr:colOff>200025</xdr:colOff>
      <xdr:row>36</xdr:row>
      <xdr:rowOff>38100</xdr:rowOff>
    </xdr:to>
    <xdr:sp macro="" textlink="">
      <xdr:nvSpPr>
        <xdr:cNvPr id="36734" name="Text Box 3"/>
        <xdr:cNvSpPr txBox="1">
          <a:spLocks noChangeArrowheads="1"/>
        </xdr:cNvSpPr>
      </xdr:nvSpPr>
      <xdr:spPr bwMode="auto">
        <a:xfrm>
          <a:off x="7143750" y="6886575"/>
          <a:ext cx="857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600075</xdr:colOff>
      <xdr:row>36</xdr:row>
      <xdr:rowOff>19050</xdr:rowOff>
    </xdr:from>
    <xdr:to>
      <xdr:col>9</xdr:col>
      <xdr:colOff>628650</xdr:colOff>
      <xdr:row>36</xdr:row>
      <xdr:rowOff>57150</xdr:rowOff>
    </xdr:to>
    <xdr:sp macro="" textlink="">
      <xdr:nvSpPr>
        <xdr:cNvPr id="36735" name="Text Box 1"/>
        <xdr:cNvSpPr txBox="1">
          <a:spLocks noChangeArrowheads="1"/>
        </xdr:cNvSpPr>
      </xdr:nvSpPr>
      <xdr:spPr bwMode="auto">
        <a:xfrm>
          <a:off x="7629525" y="6905625"/>
          <a:ext cx="28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47625</xdr:rowOff>
    </xdr:from>
    <xdr:to>
      <xdr:col>0</xdr:col>
      <xdr:colOff>676275</xdr:colOff>
      <xdr:row>4</xdr:row>
      <xdr:rowOff>85725</xdr:rowOff>
    </xdr:to>
    <xdr:pic>
      <xdr:nvPicPr>
        <xdr:cNvPr id="10729" name="Picture 1" descr="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6667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0</xdr:colOff>
      <xdr:row>11</xdr:row>
      <xdr:rowOff>28575</xdr:rowOff>
    </xdr:from>
    <xdr:to>
      <xdr:col>44</xdr:col>
      <xdr:colOff>9525</xdr:colOff>
      <xdr:row>11</xdr:row>
      <xdr:rowOff>123825</xdr:rowOff>
    </xdr:to>
    <xdr:sp macro="" textlink="">
      <xdr:nvSpPr>
        <xdr:cNvPr id="10730" name="Text Box 4"/>
        <xdr:cNvSpPr txBox="1">
          <a:spLocks noChangeArrowheads="1"/>
        </xdr:cNvSpPr>
      </xdr:nvSpPr>
      <xdr:spPr bwMode="auto">
        <a:xfrm>
          <a:off x="20964525" y="2133600"/>
          <a:ext cx="95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295275</xdr:colOff>
      <xdr:row>3</xdr:row>
      <xdr:rowOff>123825</xdr:rowOff>
    </xdr:to>
    <xdr:pic>
      <xdr:nvPicPr>
        <xdr:cNvPr id="11753" name="Picture 2" descr="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295275</xdr:colOff>
      <xdr:row>3</xdr:row>
      <xdr:rowOff>123825</xdr:rowOff>
    </xdr:to>
    <xdr:pic>
      <xdr:nvPicPr>
        <xdr:cNvPr id="11754" name="Picture 2" descr="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opLeftCell="A4" zoomScale="115" zoomScaleSheetLayoutView="100" workbookViewId="0">
      <selection activeCell="F38" sqref="F38"/>
    </sheetView>
  </sheetViews>
  <sheetFormatPr defaultColWidth="9.109375" defaultRowHeight="13.2"/>
  <cols>
    <col min="1" max="1" width="2.44140625" customWidth="1"/>
    <col min="3" max="3" width="15.33203125" customWidth="1"/>
    <col min="4" max="4" width="14" customWidth="1"/>
    <col min="5" max="5" width="12.6640625" customWidth="1"/>
    <col min="6" max="6" width="15.6640625" style="26" customWidth="1"/>
    <col min="7" max="7" width="2.109375" customWidth="1"/>
    <col min="8" max="8" width="15.6640625" customWidth="1"/>
    <col min="9" max="10" width="9.88671875" bestFit="1" customWidth="1"/>
    <col min="11" max="11" width="9.109375" style="26" bestFit="1" customWidth="1"/>
    <col min="12" max="12" width="10.33203125" bestFit="1" customWidth="1"/>
  </cols>
  <sheetData>
    <row r="1" spans="2:11" ht="20.399999999999999">
      <c r="C1" s="13" t="s">
        <v>0</v>
      </c>
      <c r="H1" s="2"/>
    </row>
    <row r="2" spans="2:11" ht="15.6">
      <c r="B2" s="2"/>
      <c r="C2" s="11" t="s">
        <v>1</v>
      </c>
      <c r="D2" s="9"/>
      <c r="E2" s="5"/>
      <c r="F2" s="155"/>
      <c r="G2" s="5"/>
      <c r="H2" s="9"/>
    </row>
    <row r="3" spans="2:11" ht="15.6">
      <c r="C3" s="11" t="s">
        <v>312</v>
      </c>
      <c r="D3" s="9"/>
      <c r="E3" s="5"/>
      <c r="F3" s="155"/>
      <c r="G3" s="5"/>
      <c r="H3" s="14"/>
    </row>
    <row r="4" spans="2:11" s="12" customFormat="1" ht="15.6">
      <c r="B4" s="7"/>
      <c r="C4" s="7"/>
      <c r="D4" s="7"/>
      <c r="E4" s="7"/>
      <c r="F4" s="216"/>
      <c r="G4" s="7"/>
      <c r="H4" s="56"/>
      <c r="K4" s="44"/>
    </row>
    <row r="5" spans="2:11" s="12" customFormat="1" ht="15.6">
      <c r="B5" s="7"/>
      <c r="C5" s="56"/>
      <c r="D5" s="7"/>
      <c r="E5" s="7"/>
      <c r="F5" s="192" t="s">
        <v>2</v>
      </c>
      <c r="G5" s="7"/>
      <c r="H5" s="57" t="s">
        <v>3</v>
      </c>
      <c r="K5" s="44"/>
    </row>
    <row r="6" spans="2:11" s="12" customFormat="1" ht="15.6">
      <c r="B6" s="7"/>
      <c r="C6" s="7"/>
      <c r="D6" s="7"/>
      <c r="E6" s="7"/>
      <c r="F6" s="192" t="s">
        <v>4</v>
      </c>
      <c r="G6" s="7"/>
      <c r="H6" s="57" t="s">
        <v>4</v>
      </c>
      <c r="K6" s="44"/>
    </row>
    <row r="7" spans="2:11" s="12" customFormat="1" ht="15.6">
      <c r="B7" s="56"/>
      <c r="C7" s="7"/>
      <c r="D7" s="7"/>
      <c r="E7" s="7"/>
      <c r="F7" s="300" t="s">
        <v>313</v>
      </c>
      <c r="G7" s="7"/>
      <c r="H7" s="263" t="s">
        <v>271</v>
      </c>
      <c r="K7" s="44"/>
    </row>
    <row r="8" spans="2:11" s="12" customFormat="1" ht="15.6">
      <c r="C8" s="7"/>
      <c r="D8" s="7"/>
      <c r="E8" s="7"/>
      <c r="F8" s="301" t="s">
        <v>5</v>
      </c>
      <c r="G8" s="7"/>
      <c r="H8" s="58" t="s">
        <v>5</v>
      </c>
      <c r="K8" s="44"/>
    </row>
    <row r="9" spans="2:11" ht="15.6">
      <c r="B9" s="7" t="s">
        <v>6</v>
      </c>
      <c r="C9" s="6"/>
      <c r="D9" s="6"/>
      <c r="E9" s="6"/>
      <c r="F9" s="29"/>
      <c r="G9" s="6"/>
      <c r="H9" s="43"/>
    </row>
    <row r="10" spans="2:11" ht="15.6">
      <c r="B10" s="7" t="s">
        <v>7</v>
      </c>
      <c r="C10" s="6"/>
      <c r="D10" s="6"/>
      <c r="E10" s="6"/>
      <c r="F10" s="29"/>
      <c r="G10" s="6"/>
      <c r="H10" s="47"/>
    </row>
    <row r="11" spans="2:11" s="26" customFormat="1" ht="15.6">
      <c r="B11" s="29" t="s">
        <v>8</v>
      </c>
      <c r="C11" s="29"/>
      <c r="D11" s="29"/>
      <c r="E11" s="29"/>
      <c r="F11" s="295">
        <v>12553</v>
      </c>
      <c r="G11" s="62"/>
      <c r="H11" s="212">
        <v>13223</v>
      </c>
      <c r="I11" s="49"/>
      <c r="K11" s="46"/>
    </row>
    <row r="12" spans="2:11" ht="15.6">
      <c r="B12" s="8"/>
      <c r="C12" s="8"/>
      <c r="D12" s="8"/>
      <c r="E12" s="8"/>
      <c r="F12" s="143"/>
      <c r="G12" s="8"/>
      <c r="H12" s="63"/>
      <c r="I12" s="19"/>
    </row>
    <row r="13" spans="2:11" ht="15.6">
      <c r="B13" s="7" t="s">
        <v>10</v>
      </c>
      <c r="C13" s="6"/>
      <c r="D13" s="6"/>
      <c r="E13" s="6"/>
      <c r="F13" s="29"/>
      <c r="G13" s="6"/>
      <c r="H13" s="63"/>
      <c r="I13" s="19"/>
    </row>
    <row r="14" spans="2:11" ht="15.6">
      <c r="B14" s="22" t="s">
        <v>11</v>
      </c>
      <c r="C14" s="22"/>
      <c r="D14" s="22"/>
      <c r="E14" s="22"/>
      <c r="F14" s="243">
        <v>20787</v>
      </c>
      <c r="G14" s="64"/>
      <c r="H14" s="63">
        <v>20117</v>
      </c>
      <c r="I14" s="19"/>
      <c r="K14" s="46"/>
    </row>
    <row r="15" spans="2:11" ht="15.6">
      <c r="B15" s="22" t="s">
        <v>12</v>
      </c>
      <c r="C15" s="22"/>
      <c r="D15" s="22"/>
      <c r="E15" s="22"/>
      <c r="F15" s="61">
        <v>11727</v>
      </c>
      <c r="G15" s="64"/>
      <c r="H15" s="63">
        <v>15038</v>
      </c>
      <c r="I15" s="19"/>
      <c r="K15" s="46"/>
    </row>
    <row r="16" spans="2:11" ht="15.6">
      <c r="B16" s="22" t="s">
        <v>13</v>
      </c>
      <c r="C16" s="22"/>
      <c r="D16" s="22"/>
      <c r="E16" s="22"/>
      <c r="F16" s="61">
        <v>13702</v>
      </c>
      <c r="G16" s="64"/>
      <c r="H16" s="63">
        <v>7227</v>
      </c>
      <c r="I16" s="19"/>
      <c r="K16" s="46"/>
    </row>
    <row r="17" spans="2:16" ht="15.6">
      <c r="B17" s="22" t="s">
        <v>269</v>
      </c>
      <c r="C17" s="22"/>
      <c r="D17" s="22"/>
      <c r="E17" s="22"/>
      <c r="F17" s="61">
        <v>3778</v>
      </c>
      <c r="G17" s="64"/>
      <c r="H17" s="63">
        <v>10601</v>
      </c>
      <c r="I17" s="19"/>
      <c r="K17" s="46"/>
    </row>
    <row r="18" spans="2:16" ht="15.6">
      <c r="B18" s="22" t="s">
        <v>14</v>
      </c>
      <c r="C18" s="22"/>
      <c r="D18" s="22"/>
      <c r="E18" s="22"/>
      <c r="F18" s="212">
        <v>1530</v>
      </c>
      <c r="G18" s="64"/>
      <c r="H18" s="67">
        <v>3186</v>
      </c>
      <c r="I18" s="19"/>
      <c r="K18" s="46"/>
    </row>
    <row r="19" spans="2:16" ht="15.6">
      <c r="B19" s="6"/>
      <c r="C19" s="6"/>
      <c r="D19" s="6"/>
      <c r="E19" s="6"/>
      <c r="F19" s="302">
        <f>SUM(F14:F18)</f>
        <v>51524</v>
      </c>
      <c r="G19" s="64"/>
      <c r="H19" s="65">
        <f>SUM(H14:H18)</f>
        <v>56169</v>
      </c>
      <c r="I19" s="19"/>
      <c r="J19" t="s">
        <v>9</v>
      </c>
    </row>
    <row r="20" spans="2:16" ht="9" customHeight="1">
      <c r="B20" s="6"/>
      <c r="C20" s="6"/>
      <c r="D20" s="6"/>
      <c r="E20" s="6"/>
      <c r="F20" s="62"/>
      <c r="G20" s="64"/>
      <c r="H20" s="64"/>
      <c r="I20" s="19"/>
    </row>
    <row r="21" spans="2:16" ht="19.5" customHeight="1">
      <c r="B21" s="7" t="s">
        <v>15</v>
      </c>
      <c r="C21" s="8"/>
      <c r="D21" s="8"/>
      <c r="E21" s="8"/>
      <c r="F21" s="303">
        <f>+F19+F11</f>
        <v>64077</v>
      </c>
      <c r="G21" s="69"/>
      <c r="H21" s="68">
        <f>+H19+H11</f>
        <v>69392</v>
      </c>
      <c r="I21" s="19"/>
    </row>
    <row r="22" spans="2:16" ht="15">
      <c r="B22" s="8"/>
      <c r="C22" s="8"/>
      <c r="D22" s="8"/>
      <c r="E22" s="8"/>
      <c r="F22" s="143"/>
      <c r="G22" s="8"/>
      <c r="H22" s="70"/>
      <c r="I22" s="19"/>
    </row>
    <row r="23" spans="2:16" ht="15.6">
      <c r="B23" s="7" t="s">
        <v>16</v>
      </c>
      <c r="C23" s="6"/>
      <c r="D23" s="6"/>
      <c r="E23" s="6"/>
      <c r="F23" s="29"/>
      <c r="G23" s="6"/>
      <c r="H23" s="63"/>
      <c r="I23" s="19"/>
    </row>
    <row r="24" spans="2:16" ht="15.6">
      <c r="B24" s="6" t="s">
        <v>17</v>
      </c>
      <c r="C24" s="6"/>
      <c r="D24" s="6"/>
      <c r="E24" s="6"/>
      <c r="F24" s="61">
        <v>18223</v>
      </c>
      <c r="G24" s="64"/>
      <c r="H24" s="63">
        <v>18223</v>
      </c>
      <c r="J24" s="19"/>
      <c r="K24" s="46"/>
      <c r="L24" s="79"/>
    </row>
    <row r="25" spans="2:16" ht="15.6">
      <c r="B25" s="6" t="s">
        <v>18</v>
      </c>
      <c r="C25" s="6"/>
      <c r="D25" s="6"/>
      <c r="E25" s="6"/>
      <c r="F25" s="61">
        <v>6787</v>
      </c>
      <c r="G25" s="64"/>
      <c r="H25" s="61">
        <v>6787</v>
      </c>
      <c r="I25" s="19"/>
      <c r="K25" s="46"/>
    </row>
    <row r="26" spans="2:16" ht="15.6">
      <c r="B26" s="6" t="s">
        <v>270</v>
      </c>
      <c r="C26" s="6"/>
      <c r="D26" s="6"/>
      <c r="E26" s="6"/>
      <c r="F26" s="61">
        <f>+EQUITY!E25+EQUITY!F25+EQUITY!G25+EQUITY!H25+EQUITY!I25</f>
        <v>13449</v>
      </c>
      <c r="G26" s="64"/>
      <c r="H26" s="61">
        <v>14546</v>
      </c>
      <c r="I26" s="19"/>
      <c r="K26" s="46"/>
    </row>
    <row r="27" spans="2:16" ht="15.6">
      <c r="B27" s="7" t="s">
        <v>19</v>
      </c>
      <c r="C27" s="6"/>
      <c r="D27" s="6"/>
      <c r="E27" s="6"/>
      <c r="F27" s="302">
        <f>SUM(F24:F26)</f>
        <v>38459</v>
      </c>
      <c r="G27" s="64"/>
      <c r="H27" s="65">
        <f>SUM(H24:H26)</f>
        <v>39556</v>
      </c>
      <c r="I27" s="19"/>
      <c r="K27" s="129"/>
    </row>
    <row r="28" spans="2:16" ht="15.6">
      <c r="B28" s="8"/>
      <c r="C28" s="8"/>
      <c r="D28" s="8"/>
      <c r="E28" s="8"/>
      <c r="F28" s="61"/>
      <c r="G28" s="64"/>
      <c r="H28" s="63"/>
      <c r="I28" s="19"/>
      <c r="L28" s="55"/>
    </row>
    <row r="29" spans="2:16" ht="15.6">
      <c r="B29" s="7" t="s">
        <v>20</v>
      </c>
      <c r="C29" s="8"/>
      <c r="D29" s="8"/>
      <c r="E29" s="8"/>
      <c r="F29" s="61"/>
      <c r="G29" s="63"/>
      <c r="H29" s="63"/>
      <c r="I29" s="19"/>
    </row>
    <row r="30" spans="2:16" ht="15.6">
      <c r="B30" s="6" t="s">
        <v>21</v>
      </c>
      <c r="C30" s="6"/>
      <c r="D30" s="6"/>
      <c r="E30" s="6"/>
      <c r="F30" s="61">
        <v>86</v>
      </c>
      <c r="G30" s="64"/>
      <c r="H30" s="64">
        <v>92</v>
      </c>
      <c r="I30" s="19"/>
      <c r="K30" s="46"/>
    </row>
    <row r="31" spans="2:16" ht="15.6">
      <c r="B31" s="6" t="s">
        <v>22</v>
      </c>
      <c r="C31" s="6"/>
      <c r="D31" s="6"/>
      <c r="E31" s="6"/>
      <c r="F31" s="212">
        <v>102</v>
      </c>
      <c r="G31" s="64"/>
      <c r="H31" s="67">
        <v>102</v>
      </c>
      <c r="I31" s="19" t="s">
        <v>9</v>
      </c>
      <c r="J31" s="50"/>
      <c r="K31" s="46"/>
    </row>
    <row r="32" spans="2:16" ht="15.6">
      <c r="B32" s="6" t="s">
        <v>9</v>
      </c>
      <c r="C32" s="6"/>
      <c r="D32" s="6"/>
      <c r="E32" s="6"/>
      <c r="F32" s="212">
        <f>+F31+F30</f>
        <v>188</v>
      </c>
      <c r="G32" s="64"/>
      <c r="H32" s="67">
        <f>+H31+H30</f>
        <v>194</v>
      </c>
      <c r="I32" s="19" t="s">
        <v>9</v>
      </c>
      <c r="K32" s="60"/>
      <c r="L32" s="2"/>
      <c r="M32" s="2"/>
      <c r="N32" s="3"/>
      <c r="O32" s="16"/>
      <c r="P32" s="15"/>
    </row>
    <row r="33" spans="1:16" ht="15.6">
      <c r="B33" s="6"/>
      <c r="C33" s="6"/>
      <c r="D33" s="6"/>
      <c r="E33" s="6"/>
      <c r="F33" s="62"/>
      <c r="G33" s="64"/>
      <c r="H33" s="64"/>
      <c r="I33" s="19"/>
      <c r="K33" s="60"/>
      <c r="L33" s="2"/>
      <c r="M33" s="2"/>
      <c r="N33" s="3"/>
      <c r="O33" s="16"/>
      <c r="P33" s="15"/>
    </row>
    <row r="34" spans="1:16" ht="15.6">
      <c r="B34" s="7" t="s">
        <v>23</v>
      </c>
      <c r="C34" s="6"/>
      <c r="D34" s="6"/>
      <c r="E34" s="6"/>
      <c r="F34" s="29"/>
      <c r="G34" s="6"/>
      <c r="H34" s="63"/>
      <c r="I34" s="19"/>
    </row>
    <row r="35" spans="1:16" ht="15.6">
      <c r="B35" s="6" t="s">
        <v>24</v>
      </c>
      <c r="C35" s="6"/>
      <c r="D35" s="6"/>
      <c r="E35" s="6"/>
      <c r="F35" s="61">
        <v>2802</v>
      </c>
      <c r="G35" s="71"/>
      <c r="H35" s="63">
        <v>4694</v>
      </c>
      <c r="I35" s="19"/>
      <c r="K35" s="46"/>
      <c r="M35" s="50"/>
    </row>
    <row r="36" spans="1:16" ht="15.6">
      <c r="B36" s="6" t="s">
        <v>25</v>
      </c>
      <c r="C36" s="6"/>
      <c r="D36" s="6"/>
      <c r="E36" s="6"/>
      <c r="F36" s="62">
        <v>3754</v>
      </c>
      <c r="G36" s="64"/>
      <c r="H36" s="64">
        <v>2848</v>
      </c>
      <c r="I36" s="19"/>
      <c r="J36" s="42"/>
      <c r="K36" s="46"/>
      <c r="L36" s="2"/>
      <c r="M36" s="2"/>
      <c r="N36" s="3"/>
      <c r="O36" s="16"/>
      <c r="P36" s="15"/>
    </row>
    <row r="37" spans="1:16" ht="15.6">
      <c r="B37" s="6" t="s">
        <v>21</v>
      </c>
      <c r="C37" s="6"/>
      <c r="D37" s="6"/>
      <c r="E37" s="6"/>
      <c r="F37" s="61">
        <v>18874</v>
      </c>
      <c r="G37" s="71"/>
      <c r="H37" s="72">
        <v>22100</v>
      </c>
      <c r="I37" s="19"/>
      <c r="K37" s="46"/>
    </row>
    <row r="38" spans="1:16" ht="15.6">
      <c r="B38" s="6"/>
      <c r="C38" s="6"/>
      <c r="D38" s="6"/>
      <c r="E38" s="6"/>
      <c r="F38" s="304">
        <f>SUM(F35:F37)</f>
        <v>25430</v>
      </c>
      <c r="G38" s="64"/>
      <c r="H38" s="66">
        <f>SUM(H35:H37)</f>
        <v>29642</v>
      </c>
      <c r="I38" s="19"/>
    </row>
    <row r="39" spans="1:16" ht="9" customHeight="1">
      <c r="B39" s="8"/>
      <c r="C39" s="8"/>
      <c r="D39" s="8"/>
      <c r="E39" s="8"/>
      <c r="F39" s="61"/>
      <c r="G39" s="64"/>
      <c r="H39" s="63"/>
      <c r="I39" s="19"/>
    </row>
    <row r="40" spans="1:16" ht="15.6">
      <c r="B40" s="7" t="s">
        <v>26</v>
      </c>
      <c r="C40" s="6"/>
      <c r="D40" s="6"/>
      <c r="E40" s="6"/>
      <c r="F40" s="212">
        <f>+F38+F32</f>
        <v>25618</v>
      </c>
      <c r="G40" s="64"/>
      <c r="H40" s="67">
        <f>+H38+H32</f>
        <v>29836</v>
      </c>
      <c r="I40" s="19"/>
    </row>
    <row r="41" spans="1:16" ht="9" customHeight="1">
      <c r="B41" s="7"/>
      <c r="C41" s="6"/>
      <c r="D41" s="6"/>
      <c r="E41" s="6"/>
      <c r="F41" s="62"/>
      <c r="G41" s="64"/>
      <c r="H41" s="64"/>
      <c r="I41" s="19"/>
    </row>
    <row r="42" spans="1:16" ht="19.5" customHeight="1">
      <c r="B42" s="7" t="s">
        <v>27</v>
      </c>
      <c r="C42" s="6"/>
      <c r="D42" s="6"/>
      <c r="E42" s="6"/>
      <c r="F42" s="303">
        <f>+F40+F27</f>
        <v>64077</v>
      </c>
      <c r="G42" s="64"/>
      <c r="H42" s="68">
        <f>+H40+H27</f>
        <v>69392</v>
      </c>
      <c r="I42" s="45">
        <f>F21-F42</f>
        <v>0</v>
      </c>
      <c r="J42" s="45">
        <f>H21-H42</f>
        <v>0</v>
      </c>
      <c r="L42" s="46"/>
    </row>
    <row r="43" spans="1:16" ht="15.6">
      <c r="B43" s="6"/>
      <c r="C43" s="6"/>
      <c r="D43" s="6"/>
      <c r="E43" s="6"/>
      <c r="F43" s="305" t="s">
        <v>9</v>
      </c>
      <c r="G43" s="20"/>
      <c r="H43" s="21"/>
      <c r="I43" s="19"/>
    </row>
    <row r="44" spans="1:16" s="26" customFormat="1" ht="15.6">
      <c r="B44" s="216" t="s">
        <v>28</v>
      </c>
      <c r="C44" s="216"/>
      <c r="D44" s="216"/>
      <c r="E44" s="29"/>
      <c r="F44" s="289">
        <f>F27/F24*0.1</f>
        <v>0.21104647972342644</v>
      </c>
      <c r="G44" s="29"/>
      <c r="H44" s="289">
        <f>H27/H24*0.1</f>
        <v>0.2170663447291884</v>
      </c>
    </row>
    <row r="45" spans="1:16" ht="15.6">
      <c r="A45" s="6"/>
      <c r="H45" s="18"/>
    </row>
    <row r="46" spans="1:16" ht="13.8">
      <c r="B46" s="2" t="s">
        <v>29</v>
      </c>
    </row>
    <row r="47" spans="1:16" ht="13.8">
      <c r="B47" s="2" t="s">
        <v>323</v>
      </c>
    </row>
    <row r="48" spans="1:16" ht="13.8">
      <c r="B48" s="2"/>
    </row>
    <row r="49" spans="2:8" ht="13.8">
      <c r="H49" s="4" t="s">
        <v>367</v>
      </c>
    </row>
    <row r="63" spans="2:8">
      <c r="B63" t="s">
        <v>9</v>
      </c>
    </row>
  </sheetData>
  <pageMargins left="1.2597222222222222" right="0.51180555555555551" top="0.51180555555555551" bottom="0" header="0.51180555555555551" footer="0.35416666666666669"/>
  <pageSetup paperSize="9" scale="93" firstPageNumber="42949631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A16" zoomScaleSheetLayoutView="100" workbookViewId="0">
      <selection activeCell="F19" sqref="B19:F19"/>
    </sheetView>
  </sheetViews>
  <sheetFormatPr defaultColWidth="9.109375" defaultRowHeight="13.2"/>
  <cols>
    <col min="1" max="1" width="10.88671875" customWidth="1"/>
    <col min="2" max="2" width="22.5546875" customWidth="1"/>
    <col min="3" max="3" width="14" customWidth="1"/>
    <col min="4" max="5" width="10.6640625" style="26" customWidth="1"/>
    <col min="6" max="6" width="1" style="26" customWidth="1"/>
    <col min="7" max="7" width="10.6640625" style="26" customWidth="1"/>
    <col min="8" max="8" width="10.6640625" customWidth="1"/>
    <col min="10" max="10" width="1.109375" customWidth="1"/>
    <col min="11" max="11" width="11" hidden="1" customWidth="1"/>
    <col min="12" max="12" width="0" hidden="1" customWidth="1"/>
    <col min="13" max="13" width="1.88671875" customWidth="1"/>
  </cols>
  <sheetData>
    <row r="1" spans="1:15" ht="20.399999999999999">
      <c r="A1" s="1" t="s">
        <v>9</v>
      </c>
      <c r="B1" s="24" t="s">
        <v>0</v>
      </c>
      <c r="C1" s="9"/>
      <c r="D1" s="40"/>
      <c r="E1" s="131"/>
      <c r="F1" s="131"/>
      <c r="G1" s="86"/>
      <c r="H1" s="2"/>
    </row>
    <row r="2" spans="1:15" ht="15.6">
      <c r="A2" s="1" t="s">
        <v>9</v>
      </c>
      <c r="B2" s="7" t="s">
        <v>30</v>
      </c>
      <c r="C2" s="1"/>
      <c r="E2" s="60"/>
      <c r="F2" s="60"/>
      <c r="G2" s="86"/>
      <c r="H2" s="2"/>
    </row>
    <row r="3" spans="1:15" ht="15.6">
      <c r="A3" s="1" t="s">
        <v>9</v>
      </c>
      <c r="B3" s="7" t="s">
        <v>322</v>
      </c>
      <c r="C3" s="1"/>
      <c r="E3" s="60"/>
      <c r="F3" s="60"/>
      <c r="G3" s="86"/>
      <c r="H3" s="5" t="s">
        <v>9</v>
      </c>
    </row>
    <row r="4" spans="1:15" ht="13.8">
      <c r="A4" s="2"/>
      <c r="B4" s="2"/>
      <c r="C4" s="2"/>
      <c r="D4" s="86" t="s">
        <v>9</v>
      </c>
      <c r="E4" s="86"/>
      <c r="F4" s="86" t="s">
        <v>9</v>
      </c>
      <c r="G4" s="86"/>
      <c r="H4" s="2"/>
    </row>
    <row r="5" spans="1:15" ht="17.399999999999999">
      <c r="A5" s="2"/>
      <c r="B5" s="2"/>
      <c r="C5" s="2"/>
      <c r="D5" s="86"/>
      <c r="E5" s="205"/>
      <c r="F5" s="86"/>
      <c r="G5" s="86"/>
      <c r="H5" s="204"/>
    </row>
    <row r="6" spans="1:15" s="12" customFormat="1" ht="13.8">
      <c r="A6" s="1"/>
      <c r="B6" s="1"/>
      <c r="C6" s="1"/>
      <c r="D6" s="338" t="s">
        <v>31</v>
      </c>
      <c r="E6" s="338"/>
      <c r="F6" s="105"/>
      <c r="G6" s="339" t="s">
        <v>32</v>
      </c>
      <c r="H6" s="339"/>
      <c r="I6" s="73"/>
    </row>
    <row r="7" spans="1:15" s="12" customFormat="1" ht="13.8">
      <c r="A7" s="1"/>
      <c r="B7" s="1"/>
      <c r="C7" s="1"/>
      <c r="D7" s="340" t="s">
        <v>33</v>
      </c>
      <c r="E7" s="340"/>
      <c r="F7" s="86"/>
      <c r="G7" s="340" t="s">
        <v>33</v>
      </c>
      <c r="H7" s="340"/>
    </row>
    <row r="8" spans="1:15" s="12" customFormat="1" ht="13.8">
      <c r="A8" s="1"/>
      <c r="B8" s="1"/>
      <c r="C8" s="1"/>
      <c r="D8" s="264" t="s">
        <v>314</v>
      </c>
      <c r="E8" s="264" t="s">
        <v>315</v>
      </c>
      <c r="F8" s="86"/>
      <c r="G8" s="264" t="s">
        <v>314</v>
      </c>
      <c r="H8" s="264" t="s">
        <v>315</v>
      </c>
      <c r="K8" s="264" t="s">
        <v>264</v>
      </c>
    </row>
    <row r="9" spans="1:15" ht="13.8">
      <c r="A9" s="2"/>
      <c r="B9" s="2"/>
      <c r="C9" s="2"/>
      <c r="D9" s="132" t="s">
        <v>5</v>
      </c>
      <c r="E9" s="132" t="s">
        <v>5</v>
      </c>
      <c r="F9" s="86"/>
      <c r="G9" s="132" t="s">
        <v>5</v>
      </c>
      <c r="H9" s="59" t="s">
        <v>5</v>
      </c>
      <c r="J9" s="12"/>
      <c r="K9" s="132" t="s">
        <v>5</v>
      </c>
      <c r="L9" s="12"/>
      <c r="M9" s="12"/>
      <c r="N9" s="12"/>
    </row>
    <row r="10" spans="1:15" s="12" customFormat="1" ht="13.8">
      <c r="A10" s="1"/>
      <c r="B10" s="1"/>
      <c r="C10" s="1"/>
      <c r="D10" s="44"/>
      <c r="E10" s="44"/>
      <c r="F10" s="86"/>
      <c r="G10" s="44"/>
      <c r="K10" s="44"/>
    </row>
    <row r="11" spans="1:15" ht="13.8">
      <c r="A11" s="2" t="s">
        <v>34</v>
      </c>
      <c r="B11" s="2"/>
      <c r="C11" s="86"/>
      <c r="D11" s="130">
        <v>10105</v>
      </c>
      <c r="E11" s="130">
        <v>13574</v>
      </c>
      <c r="F11" s="133"/>
      <c r="G11" s="130">
        <v>10105</v>
      </c>
      <c r="H11" s="130">
        <v>13574</v>
      </c>
      <c r="J11" s="12"/>
      <c r="K11" s="130">
        <v>33781</v>
      </c>
      <c r="L11" s="213">
        <f>G11-K11</f>
        <v>-23676</v>
      </c>
      <c r="M11" s="12"/>
      <c r="N11" s="12"/>
    </row>
    <row r="12" spans="1:15" ht="13.8">
      <c r="A12" s="2"/>
      <c r="B12" s="2"/>
      <c r="C12" s="86"/>
      <c r="D12" s="130"/>
      <c r="E12" s="130"/>
      <c r="F12" s="130"/>
      <c r="G12" s="130"/>
      <c r="H12" s="130"/>
      <c r="J12" s="12"/>
      <c r="K12" s="130"/>
      <c r="L12" s="12"/>
      <c r="M12" s="12"/>
      <c r="N12" s="12"/>
    </row>
    <row r="13" spans="1:15" ht="13.8">
      <c r="A13" s="2" t="s">
        <v>35</v>
      </c>
      <c r="B13" s="2"/>
      <c r="C13" s="86"/>
      <c r="D13" s="134">
        <v>-7842</v>
      </c>
      <c r="E13" s="134">
        <v>-11111</v>
      </c>
      <c r="F13" s="130"/>
      <c r="G13" s="134">
        <v>-7842</v>
      </c>
      <c r="H13" s="134">
        <v>-11111</v>
      </c>
      <c r="J13" s="12"/>
      <c r="K13" s="134">
        <v>-26919</v>
      </c>
      <c r="L13" s="213">
        <f>G13-K13</f>
        <v>19077</v>
      </c>
      <c r="M13" s="12"/>
      <c r="N13" s="12"/>
    </row>
    <row r="14" spans="1:15" ht="13.8">
      <c r="A14" s="2"/>
      <c r="B14" s="2"/>
      <c r="C14" s="86"/>
      <c r="D14" s="130"/>
      <c r="E14" s="130" t="s">
        <v>9</v>
      </c>
      <c r="F14" s="130"/>
      <c r="G14" s="211"/>
      <c r="H14" s="211"/>
      <c r="J14" s="12"/>
      <c r="K14" s="130"/>
      <c r="L14" s="12"/>
      <c r="M14" s="12"/>
      <c r="N14" s="12"/>
    </row>
    <row r="15" spans="1:15" ht="13.8">
      <c r="A15" s="1" t="s">
        <v>36</v>
      </c>
      <c r="B15" s="2"/>
      <c r="C15" s="2"/>
      <c r="D15" s="130">
        <f>+D11+D13</f>
        <v>2263</v>
      </c>
      <c r="E15" s="130">
        <f>+E13+E11</f>
        <v>2463</v>
      </c>
      <c r="F15" s="130"/>
      <c r="G15" s="130">
        <f>+G11+G13</f>
        <v>2263</v>
      </c>
      <c r="H15" s="74">
        <f>+H13+H11</f>
        <v>2463</v>
      </c>
      <c r="I15" s="55"/>
      <c r="J15" s="12"/>
      <c r="K15" s="130">
        <f>+K11+K13</f>
        <v>6862</v>
      </c>
      <c r="L15" s="213">
        <f>SUM(L11:L13)</f>
        <v>-4599</v>
      </c>
      <c r="M15" s="12"/>
      <c r="N15" s="12"/>
      <c r="O15" s="55"/>
    </row>
    <row r="16" spans="1:15" ht="13.8">
      <c r="A16" s="2"/>
      <c r="B16" s="2"/>
      <c r="C16" s="2"/>
      <c r="D16" s="102"/>
      <c r="E16" s="102"/>
      <c r="F16" s="130"/>
      <c r="G16" s="102"/>
      <c r="H16" s="100"/>
      <c r="J16" s="12"/>
      <c r="K16" s="102"/>
      <c r="L16" s="12"/>
      <c r="M16" s="12"/>
      <c r="N16" s="12"/>
    </row>
    <row r="17" spans="1:14" ht="13.8">
      <c r="A17" s="2" t="s">
        <v>37</v>
      </c>
      <c r="B17" s="2"/>
      <c r="C17" s="2"/>
      <c r="D17" s="130">
        <v>125</v>
      </c>
      <c r="E17" s="130">
        <v>196</v>
      </c>
      <c r="F17" s="130"/>
      <c r="G17" s="130">
        <v>125</v>
      </c>
      <c r="H17" s="130">
        <v>196</v>
      </c>
      <c r="J17" s="12"/>
      <c r="K17" s="130">
        <v>1056</v>
      </c>
      <c r="L17" s="213">
        <f>G17-K17</f>
        <v>-931</v>
      </c>
      <c r="M17" s="12"/>
      <c r="N17" s="12"/>
    </row>
    <row r="18" spans="1:14" ht="13.8">
      <c r="A18" s="2"/>
      <c r="B18" s="2"/>
      <c r="C18" s="2"/>
      <c r="D18" s="130"/>
      <c r="E18" s="130"/>
      <c r="F18" s="130"/>
      <c r="G18" s="130"/>
      <c r="H18" s="130"/>
      <c r="J18" s="12"/>
      <c r="K18" s="130"/>
      <c r="L18" s="12"/>
      <c r="M18" s="12"/>
      <c r="N18" s="12"/>
    </row>
    <row r="19" spans="1:14" ht="13.8">
      <c r="A19" s="2" t="s">
        <v>38</v>
      </c>
      <c r="B19" s="2"/>
      <c r="C19" s="2"/>
      <c r="D19" s="130">
        <v>-854</v>
      </c>
      <c r="E19" s="130">
        <v>-1185</v>
      </c>
      <c r="F19" s="130"/>
      <c r="G19" s="130">
        <v>-854</v>
      </c>
      <c r="H19" s="130">
        <v>-1185</v>
      </c>
      <c r="I19" s="23"/>
      <c r="J19" s="12"/>
      <c r="K19" s="130">
        <v>-4706</v>
      </c>
      <c r="L19" s="213">
        <f>G19-K19</f>
        <v>3852</v>
      </c>
      <c r="M19" s="12"/>
      <c r="N19" s="12"/>
    </row>
    <row r="20" spans="1:14" ht="13.8">
      <c r="A20" s="2"/>
      <c r="B20" s="2"/>
      <c r="C20" s="2"/>
      <c r="D20" s="130"/>
      <c r="E20" s="130"/>
      <c r="F20" s="130"/>
      <c r="G20" s="130"/>
      <c r="H20" s="130"/>
      <c r="I20" s="23"/>
      <c r="J20" s="12"/>
      <c r="K20" s="130"/>
      <c r="L20" s="12"/>
      <c r="M20" s="12"/>
      <c r="N20" s="12"/>
    </row>
    <row r="21" spans="1:14" ht="13.8">
      <c r="A21" s="2" t="s">
        <v>39</v>
      </c>
      <c r="B21" s="2"/>
      <c r="C21" s="2"/>
      <c r="D21" s="134">
        <v>-340</v>
      </c>
      <c r="E21" s="134">
        <v>-322</v>
      </c>
      <c r="F21" s="130"/>
      <c r="G21" s="134">
        <v>-340</v>
      </c>
      <c r="H21" s="134">
        <v>-322</v>
      </c>
      <c r="I21" s="23"/>
      <c r="J21" s="12"/>
      <c r="K21" s="134">
        <v>-1021</v>
      </c>
      <c r="L21" s="213">
        <f>G21-K21</f>
        <v>681</v>
      </c>
      <c r="M21" s="12"/>
      <c r="N21" s="12"/>
    </row>
    <row r="22" spans="1:14">
      <c r="D22" s="135"/>
      <c r="E22" s="136"/>
      <c r="F22" s="136"/>
      <c r="G22" s="136"/>
      <c r="H22" s="75"/>
      <c r="J22" s="12"/>
      <c r="K22" s="136"/>
      <c r="L22" s="12"/>
      <c r="M22" s="12"/>
      <c r="N22" s="12"/>
    </row>
    <row r="23" spans="1:14" ht="13.8">
      <c r="A23" s="1" t="s">
        <v>267</v>
      </c>
      <c r="D23" s="130">
        <f>SUM(D15:D21)</f>
        <v>1194</v>
      </c>
      <c r="E23" s="130">
        <f>SUM(E15:E21)</f>
        <v>1152</v>
      </c>
      <c r="F23" s="130"/>
      <c r="G23" s="130">
        <f>SUM(G15:G21)</f>
        <v>1194</v>
      </c>
      <c r="H23" s="74">
        <f>SUM(H15:H21)</f>
        <v>1152</v>
      </c>
      <c r="I23" s="102"/>
      <c r="J23" s="12"/>
      <c r="K23" s="130">
        <f>SUM(K15:K21)</f>
        <v>2191</v>
      </c>
      <c r="L23" s="213">
        <f>SUM(L15:L21)</f>
        <v>-997</v>
      </c>
      <c r="M23" s="12"/>
      <c r="N23" s="12"/>
    </row>
    <row r="24" spans="1:14" ht="13.8">
      <c r="A24" s="2"/>
      <c r="B24" s="2"/>
      <c r="C24" s="2"/>
      <c r="D24" s="130"/>
      <c r="E24" s="130"/>
      <c r="F24" s="130"/>
      <c r="G24" s="130"/>
      <c r="H24" s="74"/>
      <c r="I24" s="23"/>
      <c r="J24" s="12"/>
      <c r="K24" s="130"/>
      <c r="L24" s="12"/>
      <c r="M24" s="12"/>
      <c r="N24" s="12"/>
    </row>
    <row r="25" spans="1:14" ht="13.8">
      <c r="A25" s="2" t="s">
        <v>40</v>
      </c>
      <c r="B25" s="2"/>
      <c r="C25" s="2"/>
      <c r="D25" s="134">
        <v>-1034</v>
      </c>
      <c r="E25" s="134">
        <v>-1072</v>
      </c>
      <c r="F25" s="137"/>
      <c r="G25" s="134">
        <v>-1034</v>
      </c>
      <c r="H25" s="134">
        <v>-1072</v>
      </c>
      <c r="I25" s="102"/>
      <c r="J25" s="12"/>
      <c r="K25" s="134">
        <v>-3133</v>
      </c>
      <c r="L25" s="213">
        <f>G25-K25</f>
        <v>2099</v>
      </c>
      <c r="M25" s="12"/>
      <c r="N25" s="12"/>
    </row>
    <row r="26" spans="1:14" ht="13.8">
      <c r="A26" s="2"/>
      <c r="B26" s="2"/>
      <c r="C26" s="2"/>
      <c r="D26" s="130"/>
      <c r="E26" s="137"/>
      <c r="F26" s="137"/>
      <c r="G26" s="137"/>
      <c r="H26" s="76"/>
      <c r="J26" s="12"/>
      <c r="K26" s="137"/>
      <c r="L26" s="12"/>
      <c r="M26" s="12"/>
      <c r="N26" s="12"/>
    </row>
    <row r="27" spans="1:14" ht="13.8">
      <c r="A27" s="1" t="s">
        <v>317</v>
      </c>
      <c r="B27" s="2"/>
      <c r="C27" s="2"/>
      <c r="D27" s="130">
        <f>SUM(D23:D25)</f>
        <v>160</v>
      </c>
      <c r="E27" s="130">
        <f>SUM(E23:E25)</f>
        <v>80</v>
      </c>
      <c r="F27" s="130"/>
      <c r="G27" s="130">
        <f>SUM(G23:G25)</f>
        <v>160</v>
      </c>
      <c r="H27" s="74">
        <f>SUM(H23:H25)</f>
        <v>80</v>
      </c>
      <c r="I27" s="50"/>
      <c r="J27" s="12"/>
      <c r="K27" s="130">
        <f>SUM(K23:K25)</f>
        <v>-942</v>
      </c>
      <c r="L27" s="213">
        <f>SUM(L23:L25)</f>
        <v>1102</v>
      </c>
      <c r="M27" s="12"/>
      <c r="N27" s="12"/>
    </row>
    <row r="28" spans="1:14" ht="13.8">
      <c r="A28" s="2"/>
      <c r="B28" s="2"/>
      <c r="C28" s="2"/>
      <c r="D28" s="130" t="s">
        <v>9</v>
      </c>
      <c r="E28" s="137"/>
      <c r="F28" s="137"/>
      <c r="G28" s="137" t="s">
        <v>9</v>
      </c>
      <c r="H28" s="76"/>
      <c r="J28" s="12"/>
      <c r="K28" s="137" t="s">
        <v>9</v>
      </c>
      <c r="L28" s="12"/>
      <c r="M28" s="12"/>
      <c r="N28" s="12"/>
    </row>
    <row r="29" spans="1:14" ht="13.8">
      <c r="A29" s="2" t="s">
        <v>41</v>
      </c>
      <c r="B29" s="2"/>
      <c r="C29" s="2"/>
      <c r="D29" s="134">
        <v>0</v>
      </c>
      <c r="E29" s="183">
        <v>0</v>
      </c>
      <c r="F29" s="137"/>
      <c r="G29" s="134">
        <v>0</v>
      </c>
      <c r="H29" s="184">
        <v>0</v>
      </c>
      <c r="J29" s="12"/>
      <c r="K29" s="134">
        <v>-16</v>
      </c>
      <c r="L29" s="213">
        <f>G29-K29</f>
        <v>16</v>
      </c>
      <c r="M29" s="12"/>
      <c r="N29" s="12"/>
    </row>
    <row r="30" spans="1:14" ht="13.8">
      <c r="A30" s="2"/>
      <c r="B30" s="2"/>
      <c r="C30" s="2"/>
      <c r="D30" s="130"/>
      <c r="E30" s="137"/>
      <c r="F30" s="137"/>
      <c r="G30" s="130"/>
      <c r="H30" s="74" t="s">
        <v>9</v>
      </c>
      <c r="J30" s="12"/>
      <c r="K30" s="130"/>
      <c r="L30" s="12"/>
      <c r="M30" s="12"/>
      <c r="N30" s="12"/>
    </row>
    <row r="31" spans="1:14" ht="13.8">
      <c r="A31" s="1" t="s">
        <v>61</v>
      </c>
      <c r="B31" s="2"/>
      <c r="C31" s="2"/>
      <c r="D31" s="130">
        <f>+D27+D29</f>
        <v>160</v>
      </c>
      <c r="E31" s="130">
        <f>+E27+E29</f>
        <v>80</v>
      </c>
      <c r="F31" s="137"/>
      <c r="G31" s="130">
        <f>+G27+G29</f>
        <v>160</v>
      </c>
      <c r="H31" s="74">
        <f>+H27+H29</f>
        <v>80</v>
      </c>
      <c r="I31" s="102"/>
      <c r="J31" s="12"/>
      <c r="K31" s="130">
        <f>+K27+K29</f>
        <v>-958</v>
      </c>
      <c r="L31" s="213">
        <f>SUM(L27:L29)</f>
        <v>1118</v>
      </c>
      <c r="M31" s="12"/>
      <c r="N31" s="12"/>
    </row>
    <row r="32" spans="1:14" ht="13.8">
      <c r="A32" s="1"/>
      <c r="B32" s="2"/>
      <c r="C32" s="2"/>
      <c r="D32" s="138"/>
      <c r="E32" s="138"/>
      <c r="F32" s="138"/>
      <c r="G32" s="138"/>
      <c r="H32" s="77"/>
      <c r="J32" s="12"/>
      <c r="K32" s="138"/>
      <c r="L32" s="12"/>
      <c r="M32" s="12"/>
      <c r="N32" s="12"/>
    </row>
    <row r="33" spans="1:14" s="26" customFormat="1" ht="13.8">
      <c r="A33" s="60" t="s">
        <v>316</v>
      </c>
      <c r="B33" s="86"/>
      <c r="C33" s="86"/>
      <c r="D33" s="138"/>
      <c r="E33" s="138"/>
      <c r="F33" s="138"/>
      <c r="G33" s="138"/>
      <c r="H33" s="138"/>
      <c r="J33" s="44"/>
      <c r="K33" s="138"/>
      <c r="L33" s="44"/>
      <c r="M33" s="44"/>
      <c r="N33" s="44"/>
    </row>
    <row r="34" spans="1:14" s="26" customFormat="1" ht="15.6">
      <c r="A34" s="60" t="s">
        <v>287</v>
      </c>
      <c r="B34" s="244"/>
      <c r="C34" s="244"/>
      <c r="D34" s="244"/>
      <c r="E34" s="244"/>
      <c r="F34" s="244"/>
      <c r="G34" s="244"/>
      <c r="H34" s="244"/>
      <c r="J34" s="245"/>
      <c r="K34" s="246"/>
    </row>
    <row r="35" spans="1:14" s="26" customFormat="1" ht="15.6">
      <c r="A35" s="247" t="s">
        <v>42</v>
      </c>
      <c r="B35" s="244"/>
      <c r="C35" s="244"/>
      <c r="D35" s="244"/>
      <c r="E35" s="244"/>
      <c r="F35" s="244"/>
      <c r="G35" s="244"/>
      <c r="H35" s="244"/>
      <c r="J35" s="245"/>
      <c r="K35" s="246"/>
    </row>
    <row r="36" spans="1:14" ht="13.8">
      <c r="A36" s="2" t="s">
        <v>43</v>
      </c>
      <c r="B36" s="2"/>
      <c r="C36" s="155"/>
      <c r="D36" s="138"/>
      <c r="E36" s="138"/>
      <c r="F36" s="138"/>
      <c r="G36" s="138"/>
      <c r="H36" s="138"/>
      <c r="I36" s="40"/>
      <c r="J36" s="292"/>
      <c r="K36" s="138"/>
      <c r="L36" s="292"/>
      <c r="M36" s="12"/>
      <c r="N36" s="12"/>
    </row>
    <row r="37" spans="1:14" ht="13.8">
      <c r="A37" s="2" t="s">
        <v>44</v>
      </c>
      <c r="B37" s="2"/>
      <c r="C37" s="155"/>
      <c r="D37" s="130">
        <v>-1257</v>
      </c>
      <c r="E37" s="140">
        <v>211</v>
      </c>
      <c r="F37" s="138"/>
      <c r="G37" s="140">
        <f>D37</f>
        <v>-1257</v>
      </c>
      <c r="H37" s="140">
        <v>211</v>
      </c>
      <c r="I37" s="40"/>
      <c r="J37" s="292"/>
      <c r="K37" s="140">
        <v>93</v>
      </c>
      <c r="L37" s="293">
        <f>G37-K37</f>
        <v>-1350</v>
      </c>
      <c r="M37" s="12"/>
      <c r="N37" s="12"/>
    </row>
    <row r="38" spans="1:14" ht="13.8">
      <c r="A38" s="2"/>
      <c r="B38" s="2"/>
      <c r="C38" s="86"/>
      <c r="D38" s="298"/>
      <c r="E38" s="299"/>
      <c r="F38" s="138"/>
      <c r="G38" s="298"/>
      <c r="H38" s="298"/>
      <c r="I38" s="26"/>
      <c r="J38" s="12"/>
      <c r="K38" s="140"/>
      <c r="L38" s="12"/>
      <c r="M38" s="12"/>
      <c r="N38" s="12"/>
    </row>
    <row r="39" spans="1:14" ht="13.8">
      <c r="A39" s="1" t="s">
        <v>288</v>
      </c>
      <c r="B39" s="2"/>
      <c r="C39" s="86"/>
      <c r="D39" s="141">
        <f>SUM(D31:D37)</f>
        <v>-1097</v>
      </c>
      <c r="E39" s="141">
        <f>SUM(E31:E37)</f>
        <v>291</v>
      </c>
      <c r="F39" s="138"/>
      <c r="G39" s="141">
        <f>SUM(G31:G37)</f>
        <v>-1097</v>
      </c>
      <c r="H39" s="141">
        <f>SUM(H31:H37)</f>
        <v>291</v>
      </c>
      <c r="I39" s="26"/>
      <c r="J39" s="12"/>
      <c r="K39" s="141">
        <f>K31+K37</f>
        <v>-865</v>
      </c>
      <c r="L39" s="12"/>
      <c r="M39" s="12"/>
      <c r="N39" s="12"/>
    </row>
    <row r="40" spans="1:14" ht="13.8">
      <c r="A40" s="1"/>
      <c r="B40" s="2"/>
      <c r="C40" s="86"/>
      <c r="D40" s="142"/>
      <c r="E40" s="142"/>
      <c r="F40" s="23"/>
      <c r="G40" s="142"/>
      <c r="H40" s="142"/>
      <c r="I40" s="26"/>
      <c r="J40" s="12"/>
      <c r="K40" s="12"/>
      <c r="L40" s="12"/>
      <c r="M40" s="12"/>
      <c r="N40" s="12"/>
    </row>
    <row r="41" spans="1:14" ht="15.6">
      <c r="A41" s="60" t="s">
        <v>365</v>
      </c>
      <c r="B41" s="2"/>
      <c r="C41" s="2"/>
      <c r="D41" s="51"/>
      <c r="E41" s="51"/>
      <c r="F41" s="51"/>
      <c r="G41" s="51"/>
      <c r="H41" s="52"/>
      <c r="J41" s="12"/>
      <c r="K41" s="12"/>
      <c r="L41" s="12"/>
      <c r="M41" s="12"/>
      <c r="N41" s="12"/>
    </row>
    <row r="42" spans="1:14" ht="4.5" customHeight="1">
      <c r="B42" s="2"/>
      <c r="C42" s="2"/>
      <c r="D42" s="53" t="s">
        <v>9</v>
      </c>
      <c r="E42" s="53"/>
      <c r="F42" s="53" t="s">
        <v>9</v>
      </c>
      <c r="G42" s="53" t="str">
        <f>+D42</f>
        <v xml:space="preserve"> </v>
      </c>
      <c r="H42" s="54"/>
      <c r="J42" s="12"/>
      <c r="K42" s="12"/>
      <c r="L42" s="12"/>
      <c r="M42" s="12"/>
      <c r="N42" s="12"/>
    </row>
    <row r="43" spans="1:14" s="26" customFormat="1" ht="13.8">
      <c r="A43" s="310" t="s">
        <v>249</v>
      </c>
      <c r="B43" s="86"/>
      <c r="C43" s="86"/>
      <c r="D43" s="320">
        <f>NOTES!D302</f>
        <v>0.16697975370486329</v>
      </c>
      <c r="E43" s="320">
        <f>NOTES!E302</f>
        <v>8.4767313723828092E-2</v>
      </c>
      <c r="G43" s="320">
        <f>NOTES!F302</f>
        <v>0.16697975370486329</v>
      </c>
      <c r="H43" s="320">
        <v>0.08</v>
      </c>
      <c r="J43" s="44"/>
      <c r="K43" s="44"/>
      <c r="L43" s="44"/>
      <c r="M43" s="44"/>
      <c r="N43" s="44"/>
    </row>
    <row r="44" spans="1:14" s="26" customFormat="1" ht="13.8">
      <c r="A44" s="86"/>
      <c r="B44" s="86"/>
      <c r="C44" s="86"/>
      <c r="D44" s="321"/>
      <c r="E44" s="321"/>
      <c r="F44" s="40"/>
      <c r="G44" s="321"/>
      <c r="H44" s="321"/>
      <c r="J44" s="44"/>
      <c r="K44" s="44"/>
      <c r="L44" s="44"/>
      <c r="M44" s="44"/>
      <c r="N44" s="44"/>
    </row>
    <row r="45" spans="1:14" s="26" customFormat="1" ht="13.8">
      <c r="A45" s="86"/>
      <c r="B45" s="86"/>
      <c r="C45" s="86"/>
      <c r="D45" s="30"/>
      <c r="E45" s="30"/>
      <c r="F45" s="30"/>
      <c r="G45" s="30"/>
      <c r="H45" s="30"/>
      <c r="J45" s="44"/>
      <c r="K45" s="44"/>
      <c r="L45" s="44"/>
      <c r="M45" s="44"/>
      <c r="N45" s="44"/>
    </row>
    <row r="46" spans="1:14" ht="15.6">
      <c r="A46" s="2"/>
      <c r="B46" s="2"/>
      <c r="C46" s="2"/>
      <c r="D46" s="29"/>
      <c r="E46" s="29"/>
      <c r="F46" s="29"/>
      <c r="G46" s="29"/>
      <c r="H46" s="2"/>
    </row>
    <row r="47" spans="1:14" ht="15.6">
      <c r="A47" s="2"/>
      <c r="B47" s="2"/>
      <c r="C47" s="2"/>
      <c r="D47" s="29"/>
      <c r="E47" s="29"/>
      <c r="F47" s="29"/>
      <c r="G47" s="29"/>
      <c r="H47" s="2"/>
    </row>
    <row r="48" spans="1:14" ht="15.6">
      <c r="A48" s="2"/>
      <c r="B48" s="2"/>
      <c r="C48" s="2"/>
      <c r="D48" s="29"/>
      <c r="E48" s="29"/>
      <c r="F48" s="29"/>
      <c r="G48" s="29"/>
      <c r="H48" s="2"/>
    </row>
    <row r="49" spans="1:8" ht="13.8">
      <c r="A49" s="1"/>
      <c r="B49" s="2"/>
      <c r="C49" s="2"/>
      <c r="D49" s="142"/>
      <c r="E49" s="142"/>
      <c r="F49" s="23"/>
      <c r="G49" s="142"/>
      <c r="H49" s="31"/>
    </row>
    <row r="50" spans="1:8" ht="13.8">
      <c r="A50" s="1"/>
      <c r="B50" s="2"/>
      <c r="C50" s="2"/>
      <c r="D50" s="142"/>
      <c r="E50" s="142"/>
      <c r="F50" s="23"/>
      <c r="G50" s="142"/>
      <c r="H50" s="31"/>
    </row>
    <row r="51" spans="1:8" ht="13.8">
      <c r="A51" s="341" t="s">
        <v>45</v>
      </c>
      <c r="B51" s="341"/>
      <c r="C51" s="341"/>
      <c r="D51" s="341"/>
      <c r="E51" s="341"/>
      <c r="F51" s="341"/>
      <c r="G51" s="341"/>
      <c r="H51" s="341"/>
    </row>
    <row r="52" spans="1:8" ht="13.8">
      <c r="A52" s="2" t="s">
        <v>323</v>
      </c>
      <c r="B52" s="2"/>
      <c r="C52" s="2"/>
      <c r="D52" s="86"/>
      <c r="E52" s="86"/>
      <c r="F52" s="86"/>
      <c r="G52" s="86"/>
      <c r="H52" s="2"/>
    </row>
    <row r="53" spans="1:8" ht="13.8">
      <c r="A53" s="1"/>
      <c r="B53" s="2"/>
      <c r="C53" s="2"/>
      <c r="D53" s="142"/>
      <c r="E53" s="142"/>
      <c r="F53" s="23"/>
      <c r="G53" s="142"/>
      <c r="H53" s="31"/>
    </row>
    <row r="54" spans="1:8" ht="15.6">
      <c r="A54" s="2"/>
      <c r="B54" s="2"/>
      <c r="C54" s="2"/>
      <c r="D54" s="29"/>
      <c r="E54" s="29"/>
      <c r="F54" s="29"/>
      <c r="G54" s="29"/>
      <c r="H54" s="4" t="s">
        <v>368</v>
      </c>
    </row>
    <row r="55" spans="1:8">
      <c r="H55" s="17" t="s">
        <v>9</v>
      </c>
    </row>
    <row r="59" spans="1:8" ht="15.6">
      <c r="A59" s="2"/>
      <c r="B59" s="2"/>
      <c r="C59" s="2"/>
      <c r="D59" s="29"/>
      <c r="E59" s="29"/>
      <c r="F59" s="29"/>
      <c r="G59" s="29"/>
      <c r="H59" s="2"/>
    </row>
    <row r="60" spans="1:8" ht="15.6">
      <c r="D60" s="143"/>
      <c r="E60" s="143"/>
      <c r="F60" s="143"/>
      <c r="G60" s="29"/>
    </row>
    <row r="62" spans="1:8" ht="13.8">
      <c r="H62" s="2"/>
    </row>
    <row r="63" spans="1:8" ht="13.8">
      <c r="H63" s="2"/>
    </row>
    <row r="64" spans="1:8">
      <c r="H64" s="10" t="s">
        <v>9</v>
      </c>
    </row>
  </sheetData>
  <mergeCells count="5">
    <mergeCell ref="D6:E6"/>
    <mergeCell ref="G6:H6"/>
    <mergeCell ref="D7:E7"/>
    <mergeCell ref="G7:H7"/>
    <mergeCell ref="A51:H51"/>
  </mergeCells>
  <pageMargins left="1" right="0" top="0.5" bottom="0.34930555555555554" header="0.5" footer="0.52986111111111112"/>
  <pageSetup paperSize="9" scale="98" firstPageNumber="42949631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8"/>
  <sheetViews>
    <sheetView showGridLines="0" topLeftCell="A22" zoomScaleSheetLayoutView="100" workbookViewId="0">
      <selection activeCell="A26" sqref="A26"/>
    </sheetView>
  </sheetViews>
  <sheetFormatPr defaultColWidth="9.109375" defaultRowHeight="13.2"/>
  <cols>
    <col min="1" max="1" width="16" style="26" customWidth="1"/>
    <col min="2" max="2" width="8.109375" style="26" customWidth="1"/>
    <col min="3" max="4" width="9.6640625" style="26" customWidth="1"/>
    <col min="5" max="5" width="12.33203125" style="26" bestFit="1" customWidth="1"/>
    <col min="6" max="6" width="12" style="26" bestFit="1" customWidth="1"/>
    <col min="7" max="8" width="12" style="26" customWidth="1"/>
    <col min="9" max="9" width="13.5546875" style="26" bestFit="1" customWidth="1"/>
    <col min="10" max="10" width="9.6640625" style="26" customWidth="1"/>
    <col min="11" max="11" width="10" style="26" hidden="1" customWidth="1"/>
    <col min="12" max="13" width="9.109375" style="26" hidden="1" customWidth="1"/>
    <col min="14" max="16384" width="9.109375" style="26"/>
  </cols>
  <sheetData>
    <row r="2" spans="1:14" ht="20.399999999999999">
      <c r="A2" s="60" t="s">
        <v>9</v>
      </c>
      <c r="B2" s="217" t="s">
        <v>0</v>
      </c>
      <c r="D2" s="60"/>
      <c r="E2" s="60"/>
      <c r="F2" s="60"/>
      <c r="G2" s="60"/>
      <c r="H2" s="60"/>
      <c r="I2" s="60"/>
    </row>
    <row r="3" spans="1:14" ht="13.8">
      <c r="B3" s="60" t="s">
        <v>46</v>
      </c>
      <c r="D3" s="60"/>
      <c r="E3" s="60"/>
      <c r="F3" s="60"/>
      <c r="G3" s="60"/>
      <c r="H3" s="60"/>
      <c r="I3" s="60"/>
    </row>
    <row r="4" spans="1:14" ht="13.8">
      <c r="B4" s="60" t="str">
        <f>SOCI!B3</f>
        <v>For the 3 months period ended 31 March 2015 - Unaudited</v>
      </c>
      <c r="D4" s="60"/>
      <c r="E4" s="60"/>
      <c r="F4" s="60"/>
      <c r="G4" s="60"/>
      <c r="H4" s="60"/>
      <c r="I4" s="60"/>
      <c r="J4" s="60"/>
    </row>
    <row r="5" spans="1:14" ht="13.8">
      <c r="J5" s="60"/>
    </row>
    <row r="6" spans="1:14" ht="13.8">
      <c r="J6" s="60"/>
    </row>
    <row r="7" spans="1:14" ht="15.6">
      <c r="A7" s="86"/>
      <c r="B7" s="86"/>
      <c r="C7" s="342" t="s">
        <v>47</v>
      </c>
      <c r="D7" s="343"/>
      <c r="E7" s="343"/>
      <c r="F7" s="343"/>
      <c r="G7" s="343"/>
      <c r="H7" s="343"/>
      <c r="I7" s="343"/>
      <c r="J7" s="343"/>
      <c r="K7" s="193"/>
      <c r="L7" s="193"/>
      <c r="M7" s="193"/>
      <c r="N7" s="193"/>
    </row>
    <row r="8" spans="1:14" ht="15.6">
      <c r="A8" s="86"/>
      <c r="B8" s="86"/>
      <c r="C8" s="192"/>
      <c r="D8" s="192"/>
      <c r="E8" s="192"/>
      <c r="F8" s="192"/>
      <c r="G8" s="192"/>
      <c r="H8" s="192"/>
      <c r="I8" s="192"/>
      <c r="J8" s="192"/>
      <c r="K8" s="193"/>
      <c r="L8" s="193"/>
      <c r="M8" s="193"/>
      <c r="N8" s="193"/>
    </row>
    <row r="9" spans="1:14" ht="13.8">
      <c r="A9" s="60" t="s">
        <v>9</v>
      </c>
      <c r="B9" s="60"/>
      <c r="C9" s="86"/>
      <c r="D9" s="345" t="s">
        <v>272</v>
      </c>
      <c r="E9" s="345"/>
      <c r="F9" s="345"/>
      <c r="G9" s="345"/>
      <c r="H9" s="345"/>
      <c r="I9" s="306"/>
      <c r="J9" s="86"/>
    </row>
    <row r="10" spans="1:14" ht="13.8">
      <c r="A10" s="60"/>
      <c r="B10" s="60"/>
      <c r="C10" s="86"/>
      <c r="D10" s="306"/>
      <c r="E10" s="306"/>
      <c r="F10" s="307" t="s">
        <v>48</v>
      </c>
      <c r="G10" s="307"/>
      <c r="H10" s="307"/>
      <c r="I10" s="306"/>
      <c r="J10" s="86"/>
    </row>
    <row r="11" spans="1:14" ht="13.8">
      <c r="A11" s="60"/>
      <c r="B11" s="60"/>
      <c r="C11" s="86"/>
      <c r="D11" s="306"/>
      <c r="E11" s="307" t="s">
        <v>49</v>
      </c>
      <c r="F11" s="307" t="s">
        <v>50</v>
      </c>
      <c r="G11" s="307"/>
      <c r="H11" s="307"/>
      <c r="I11" s="306"/>
      <c r="J11" s="86"/>
    </row>
    <row r="12" spans="1:14" ht="13.8">
      <c r="B12" s="60"/>
      <c r="C12" s="308" t="s">
        <v>51</v>
      </c>
      <c r="D12" s="308" t="s">
        <v>51</v>
      </c>
      <c r="E12" s="308" t="s">
        <v>52</v>
      </c>
      <c r="F12" s="308" t="s">
        <v>53</v>
      </c>
      <c r="G12" s="308" t="s">
        <v>273</v>
      </c>
      <c r="H12" s="308" t="s">
        <v>56</v>
      </c>
      <c r="I12" s="308" t="s">
        <v>54</v>
      </c>
      <c r="J12" s="308" t="s">
        <v>55</v>
      </c>
    </row>
    <row r="13" spans="1:14" ht="13.8">
      <c r="A13" s="60"/>
      <c r="B13" s="60"/>
      <c r="C13" s="308" t="s">
        <v>56</v>
      </c>
      <c r="D13" s="308" t="s">
        <v>57</v>
      </c>
      <c r="E13" s="308" t="s">
        <v>58</v>
      </c>
      <c r="F13" s="308" t="s">
        <v>58</v>
      </c>
      <c r="G13" s="308" t="s">
        <v>58</v>
      </c>
      <c r="H13" s="308" t="s">
        <v>58</v>
      </c>
      <c r="I13" s="308" t="s">
        <v>59</v>
      </c>
      <c r="J13" s="308" t="s">
        <v>60</v>
      </c>
    </row>
    <row r="14" spans="1:14" ht="13.8">
      <c r="A14" s="60"/>
      <c r="B14" s="60"/>
      <c r="C14" s="132" t="s">
        <v>5</v>
      </c>
      <c r="D14" s="132" t="s">
        <v>5</v>
      </c>
      <c r="E14" s="132" t="s">
        <v>5</v>
      </c>
      <c r="F14" s="132" t="s">
        <v>5</v>
      </c>
      <c r="G14" s="132" t="s">
        <v>5</v>
      </c>
      <c r="H14" s="132" t="s">
        <v>5</v>
      </c>
      <c r="I14" s="132" t="s">
        <v>5</v>
      </c>
      <c r="J14" s="132" t="s">
        <v>5</v>
      </c>
    </row>
    <row r="15" spans="1:14" ht="13.8">
      <c r="A15" s="60"/>
      <c r="B15" s="60"/>
      <c r="C15" s="309"/>
    </row>
    <row r="16" spans="1:14" ht="13.8">
      <c r="A16" s="86"/>
      <c r="B16" s="86"/>
      <c r="I16" s="78"/>
      <c r="K16" s="86"/>
    </row>
    <row r="17" spans="1:19" ht="13.8">
      <c r="A17" s="60" t="s">
        <v>320</v>
      </c>
      <c r="B17" s="86"/>
      <c r="C17" s="248">
        <f t="shared" ref="C17:J17" si="0">C47</f>
        <v>18223</v>
      </c>
      <c r="D17" s="248">
        <f t="shared" si="0"/>
        <v>6787</v>
      </c>
      <c r="E17" s="248">
        <f t="shared" si="0"/>
        <v>1541</v>
      </c>
      <c r="F17" s="248">
        <f t="shared" si="0"/>
        <v>-432</v>
      </c>
      <c r="G17" s="248">
        <f t="shared" si="0"/>
        <v>5930</v>
      </c>
      <c r="H17" s="248">
        <f t="shared" si="0"/>
        <v>10513</v>
      </c>
      <c r="I17" s="248">
        <f t="shared" si="0"/>
        <v>-3006</v>
      </c>
      <c r="J17" s="248">
        <f t="shared" si="0"/>
        <v>39556</v>
      </c>
      <c r="K17" s="40"/>
      <c r="L17" s="46"/>
      <c r="N17" s="78"/>
    </row>
    <row r="18" spans="1:19" ht="13.8">
      <c r="A18" s="86"/>
      <c r="B18" s="86"/>
      <c r="C18" s="248"/>
      <c r="D18" s="248"/>
      <c r="E18" s="248"/>
      <c r="F18" s="248"/>
      <c r="G18" s="248"/>
      <c r="H18" s="248"/>
      <c r="I18" s="248"/>
      <c r="J18" s="248"/>
      <c r="K18" s="40"/>
    </row>
    <row r="19" spans="1:19" ht="13.8">
      <c r="A19" s="310" t="s">
        <v>285</v>
      </c>
      <c r="B19" s="86"/>
      <c r="C19" s="284"/>
      <c r="D19" s="285"/>
      <c r="E19" s="285"/>
      <c r="F19" s="285"/>
      <c r="G19" s="285"/>
      <c r="H19" s="285"/>
      <c r="I19" s="285"/>
      <c r="J19" s="286"/>
      <c r="K19" s="311"/>
      <c r="L19" s="311"/>
      <c r="M19" s="40"/>
      <c r="N19" s="40"/>
      <c r="O19" s="40"/>
    </row>
    <row r="20" spans="1:19" ht="13.8">
      <c r="A20" s="86" t="s">
        <v>286</v>
      </c>
      <c r="B20" s="86"/>
      <c r="C20" s="287">
        <v>0</v>
      </c>
      <c r="D20" s="249">
        <v>0</v>
      </c>
      <c r="E20" s="249">
        <v>0</v>
      </c>
      <c r="F20" s="249">
        <f>SOCI!D37</f>
        <v>-1257</v>
      </c>
      <c r="G20" s="249">
        <v>0</v>
      </c>
      <c r="H20" s="249">
        <v>0</v>
      </c>
      <c r="I20" s="249">
        <v>0</v>
      </c>
      <c r="J20" s="288">
        <f>SUM(C20:I20)</f>
        <v>-1257</v>
      </c>
      <c r="K20" s="40"/>
      <c r="L20" s="40"/>
      <c r="M20" s="40"/>
      <c r="N20" s="40"/>
      <c r="O20" s="40"/>
    </row>
    <row r="21" spans="1:19" ht="13.8">
      <c r="A21" s="310" t="s">
        <v>318</v>
      </c>
      <c r="B21" s="86"/>
      <c r="C21" s="296">
        <v>0</v>
      </c>
      <c r="D21" s="250">
        <v>0</v>
      </c>
      <c r="E21" s="250">
        <v>0</v>
      </c>
      <c r="F21" s="250">
        <v>0</v>
      </c>
      <c r="G21" s="250">
        <v>0</v>
      </c>
      <c r="H21" s="250">
        <v>0</v>
      </c>
      <c r="I21" s="250">
        <f>SOCI!D31</f>
        <v>160</v>
      </c>
      <c r="J21" s="297">
        <f>SUM(C21:I21)</f>
        <v>160</v>
      </c>
      <c r="K21" s="311"/>
      <c r="L21" s="311"/>
      <c r="M21" s="40"/>
      <c r="N21" s="40"/>
      <c r="O21" s="40"/>
    </row>
    <row r="22" spans="1:19" ht="13.8">
      <c r="A22" s="86" t="s">
        <v>279</v>
      </c>
      <c r="B22" s="86"/>
      <c r="C22" s="249"/>
      <c r="D22" s="249"/>
      <c r="E22" s="249"/>
      <c r="F22" s="249"/>
      <c r="G22" s="249"/>
      <c r="H22" s="249"/>
      <c r="I22" s="249"/>
      <c r="J22" s="249"/>
      <c r="K22" s="311"/>
      <c r="L22" s="311"/>
      <c r="M22" s="40"/>
      <c r="N22" s="40"/>
      <c r="O22" s="40"/>
    </row>
    <row r="23" spans="1:19" ht="13.8">
      <c r="A23" s="86" t="s">
        <v>319</v>
      </c>
      <c r="B23" s="86"/>
      <c r="C23" s="250">
        <f t="shared" ref="C23:J23" si="1">SUM(C20:C21)</f>
        <v>0</v>
      </c>
      <c r="D23" s="250">
        <f t="shared" si="1"/>
        <v>0</v>
      </c>
      <c r="E23" s="250">
        <f t="shared" si="1"/>
        <v>0</v>
      </c>
      <c r="F23" s="250">
        <f t="shared" si="1"/>
        <v>-1257</v>
      </c>
      <c r="G23" s="250">
        <f t="shared" si="1"/>
        <v>0</v>
      </c>
      <c r="H23" s="250">
        <f t="shared" si="1"/>
        <v>0</v>
      </c>
      <c r="I23" s="250">
        <f t="shared" si="1"/>
        <v>160</v>
      </c>
      <c r="J23" s="250">
        <f t="shared" si="1"/>
        <v>-1097</v>
      </c>
      <c r="K23" s="40"/>
    </row>
    <row r="24" spans="1:19" ht="13.8">
      <c r="A24" s="86"/>
      <c r="B24" s="86"/>
      <c r="C24" s="249"/>
      <c r="D24" s="249"/>
      <c r="E24" s="249"/>
      <c r="F24" s="249"/>
      <c r="G24" s="249"/>
      <c r="H24" s="249"/>
      <c r="I24" s="249"/>
      <c r="J24" s="249"/>
      <c r="K24" s="78"/>
      <c r="L24" s="78"/>
    </row>
    <row r="25" spans="1:19" ht="13.8">
      <c r="A25" s="131" t="s">
        <v>376</v>
      </c>
      <c r="B25" s="155"/>
      <c r="C25" s="312">
        <f>+C17+C23</f>
        <v>18223</v>
      </c>
      <c r="D25" s="312">
        <f t="shared" ref="D25:J25" si="2">+D17+D23</f>
        <v>6787</v>
      </c>
      <c r="E25" s="312">
        <f t="shared" si="2"/>
        <v>1541</v>
      </c>
      <c r="F25" s="312">
        <f t="shared" si="2"/>
        <v>-1689</v>
      </c>
      <c r="G25" s="312">
        <f t="shared" si="2"/>
        <v>5930</v>
      </c>
      <c r="H25" s="312">
        <f t="shared" si="2"/>
        <v>10513</v>
      </c>
      <c r="I25" s="312">
        <f t="shared" si="2"/>
        <v>-2846</v>
      </c>
      <c r="J25" s="312">
        <f t="shared" si="2"/>
        <v>38459</v>
      </c>
      <c r="K25" s="46"/>
      <c r="N25" s="78">
        <f>J25-SOFP!F27</f>
        <v>0</v>
      </c>
      <c r="O25" s="78"/>
      <c r="P25" s="78"/>
      <c r="Q25" s="78"/>
      <c r="R25" s="78"/>
      <c r="S25" s="78"/>
    </row>
    <row r="26" spans="1:19" ht="13.8">
      <c r="A26" s="86"/>
      <c r="B26" s="86"/>
      <c r="C26" s="313"/>
      <c r="D26" s="314"/>
      <c r="E26" s="314"/>
      <c r="F26" s="314"/>
      <c r="G26" s="314"/>
      <c r="H26" s="314"/>
      <c r="I26" s="314"/>
      <c r="J26" s="314"/>
      <c r="Q26" s="46"/>
    </row>
    <row r="27" spans="1:19" ht="13.8">
      <c r="A27" s="86"/>
      <c r="B27" s="86"/>
      <c r="C27" s="313"/>
      <c r="D27" s="314"/>
      <c r="E27" s="314"/>
      <c r="F27" s="314"/>
      <c r="G27" s="314"/>
      <c r="H27" s="314"/>
      <c r="I27" s="314"/>
      <c r="J27" s="314"/>
      <c r="Q27" s="46"/>
    </row>
    <row r="28" spans="1:19" ht="13.8">
      <c r="A28" s="155"/>
      <c r="B28" s="155"/>
      <c r="C28" s="315"/>
      <c r="D28" s="316"/>
      <c r="E28" s="316"/>
      <c r="F28" s="316"/>
      <c r="G28" s="316"/>
      <c r="H28" s="316"/>
      <c r="I28" s="316"/>
      <c r="J28" s="314"/>
    </row>
    <row r="29" spans="1:19" ht="17.399999999999999">
      <c r="A29" s="60" t="s">
        <v>321</v>
      </c>
      <c r="B29" s="155"/>
      <c r="C29" s="249">
        <v>47188</v>
      </c>
      <c r="D29" s="249">
        <v>5765</v>
      </c>
      <c r="E29" s="249">
        <v>2103</v>
      </c>
      <c r="F29" s="251">
        <v>116</v>
      </c>
      <c r="G29" s="251">
        <v>0</v>
      </c>
      <c r="H29" s="251">
        <v>0</v>
      </c>
      <c r="I29" s="249">
        <v>-29772</v>
      </c>
      <c r="J29" s="249">
        <f>SUM(C29:I29)</f>
        <v>25400</v>
      </c>
      <c r="K29" s="40"/>
      <c r="N29" s="252"/>
    </row>
    <row r="30" spans="1:19" ht="13.8">
      <c r="A30" s="86"/>
      <c r="B30" s="155"/>
      <c r="C30" s="249"/>
      <c r="D30" s="249"/>
      <c r="E30" s="249"/>
      <c r="F30" s="249"/>
      <c r="G30" s="249"/>
      <c r="H30" s="249"/>
      <c r="I30" s="249"/>
      <c r="J30" s="250"/>
      <c r="K30" s="40"/>
      <c r="L30" s="26">
        <v>-1395</v>
      </c>
      <c r="M30" s="26">
        <v>-24163</v>
      </c>
      <c r="N30" s="40"/>
    </row>
    <row r="31" spans="1:19" ht="13.8">
      <c r="A31" s="310" t="s">
        <v>285</v>
      </c>
      <c r="B31" s="86"/>
      <c r="C31" s="284"/>
      <c r="D31" s="285"/>
      <c r="E31" s="285"/>
      <c r="F31" s="285"/>
      <c r="G31" s="285"/>
      <c r="H31" s="285"/>
      <c r="I31" s="285"/>
      <c r="J31" s="288"/>
      <c r="K31" s="78"/>
      <c r="L31" s="78"/>
    </row>
    <row r="32" spans="1:19" ht="13.8">
      <c r="A32" s="86" t="s">
        <v>286</v>
      </c>
      <c r="B32" s="86"/>
      <c r="C32" s="287">
        <v>0</v>
      </c>
      <c r="D32" s="249">
        <v>0</v>
      </c>
      <c r="E32" s="249">
        <v>0</v>
      </c>
      <c r="F32" s="249">
        <v>-548</v>
      </c>
      <c r="G32" s="249">
        <v>0</v>
      </c>
      <c r="H32" s="249">
        <v>0</v>
      </c>
      <c r="I32" s="249">
        <v>0</v>
      </c>
      <c r="J32" s="288">
        <f>SUM(C32:I32)</f>
        <v>-548</v>
      </c>
    </row>
    <row r="33" spans="1:14" ht="13.8">
      <c r="A33" s="86" t="s">
        <v>310</v>
      </c>
      <c r="B33" s="86"/>
      <c r="C33" s="287"/>
      <c r="D33" s="249"/>
      <c r="E33" s="249"/>
      <c r="F33" s="249"/>
      <c r="G33" s="249"/>
      <c r="H33" s="249"/>
      <c r="I33" s="249"/>
      <c r="J33" s="288"/>
    </row>
    <row r="34" spans="1:14" ht="13.8">
      <c r="A34" s="86" t="s">
        <v>311</v>
      </c>
      <c r="B34" s="86"/>
      <c r="C34" s="287"/>
      <c r="D34" s="249"/>
      <c r="E34" s="249">
        <v>-562</v>
      </c>
      <c r="F34" s="249"/>
      <c r="G34" s="249"/>
      <c r="H34" s="249"/>
      <c r="I34" s="249">
        <f>-E34</f>
        <v>562</v>
      </c>
      <c r="J34" s="288"/>
    </row>
    <row r="35" spans="1:14" ht="13.8">
      <c r="A35" s="310" t="s">
        <v>277</v>
      </c>
      <c r="B35" s="86"/>
      <c r="C35" s="296">
        <v>0</v>
      </c>
      <c r="D35" s="250">
        <v>0</v>
      </c>
      <c r="E35" s="250">
        <v>0</v>
      </c>
      <c r="F35" s="250">
        <v>0</v>
      </c>
      <c r="G35" s="250">
        <v>0</v>
      </c>
      <c r="H35" s="250">
        <v>0</v>
      </c>
      <c r="I35" s="250">
        <v>-1033</v>
      </c>
      <c r="J35" s="297">
        <f>SUM(F35:I35)</f>
        <v>-1033</v>
      </c>
      <c r="K35" s="78"/>
      <c r="L35" s="78"/>
    </row>
    <row r="36" spans="1:14" ht="13.8">
      <c r="A36" s="86" t="s">
        <v>279</v>
      </c>
      <c r="B36" s="86"/>
      <c r="C36" s="248"/>
      <c r="D36" s="248"/>
      <c r="E36" s="248"/>
      <c r="F36" s="248"/>
      <c r="G36" s="248"/>
      <c r="H36" s="248"/>
      <c r="I36" s="248"/>
      <c r="J36" s="248"/>
      <c r="K36" s="40"/>
      <c r="L36" s="26">
        <f>1749-354</f>
        <v>1395</v>
      </c>
      <c r="M36" s="26">
        <f>-L36</f>
        <v>-1395</v>
      </c>
    </row>
    <row r="37" spans="1:14" s="40" customFormat="1" ht="13.8">
      <c r="A37" s="155" t="s">
        <v>280</v>
      </c>
      <c r="B37" s="155"/>
      <c r="C37" s="249">
        <f>SUM(C32:C35)</f>
        <v>0</v>
      </c>
      <c r="D37" s="249">
        <f>SUM(D32:D35)</f>
        <v>0</v>
      </c>
      <c r="E37" s="249">
        <f>SUM(E32:E35)</f>
        <v>-562</v>
      </c>
      <c r="F37" s="249">
        <f>SUM(F32:F35)</f>
        <v>-548</v>
      </c>
      <c r="G37" s="249">
        <v>0</v>
      </c>
      <c r="H37" s="249">
        <v>0</v>
      </c>
      <c r="I37" s="249">
        <f>SUM(I32:I35)</f>
        <v>-471</v>
      </c>
      <c r="J37" s="249">
        <f>SUM(J32:J35)</f>
        <v>-1581</v>
      </c>
      <c r="L37" s="40">
        <f>+L30+L36</f>
        <v>0</v>
      </c>
      <c r="M37" s="40">
        <f>SUM(M30:M36)</f>
        <v>-25558</v>
      </c>
    </row>
    <row r="38" spans="1:14" ht="13.8">
      <c r="A38" s="86"/>
      <c r="B38" s="86"/>
      <c r="C38" s="249"/>
      <c r="D38" s="249"/>
      <c r="E38" s="249"/>
      <c r="F38" s="249"/>
      <c r="G38" s="249"/>
      <c r="H38" s="249"/>
      <c r="I38" s="249"/>
      <c r="J38" s="249"/>
    </row>
    <row r="39" spans="1:14" ht="13.8">
      <c r="A39" s="283" t="s">
        <v>278</v>
      </c>
      <c r="B39" s="86"/>
      <c r="C39" s="249"/>
      <c r="D39" s="249"/>
      <c r="E39" s="249"/>
      <c r="F39" s="249"/>
      <c r="G39" s="249"/>
      <c r="H39" s="249"/>
      <c r="I39" s="249"/>
      <c r="J39" s="249"/>
    </row>
    <row r="40" spans="1:14" ht="13.8">
      <c r="A40" s="86" t="s">
        <v>275</v>
      </c>
      <c r="B40" s="86"/>
      <c r="C40" s="284">
        <v>-37750</v>
      </c>
      <c r="D40" s="285">
        <v>0</v>
      </c>
      <c r="E40" s="285">
        <v>0</v>
      </c>
      <c r="F40" s="285">
        <v>0</v>
      </c>
      <c r="G40" s="285">
        <v>0</v>
      </c>
      <c r="H40" s="285">
        <v>10513</v>
      </c>
      <c r="I40" s="285">
        <v>27237</v>
      </c>
      <c r="J40" s="286">
        <v>0</v>
      </c>
    </row>
    <row r="41" spans="1:14" ht="13.8">
      <c r="A41" s="86" t="s">
        <v>281</v>
      </c>
      <c r="B41" s="86"/>
      <c r="C41" s="287"/>
      <c r="D41" s="249"/>
      <c r="E41" s="249"/>
      <c r="F41" s="249"/>
      <c r="G41" s="249"/>
      <c r="H41" s="249"/>
      <c r="I41" s="249"/>
      <c r="J41" s="288"/>
    </row>
    <row r="42" spans="1:14" ht="13.8">
      <c r="A42" s="86" t="s">
        <v>282</v>
      </c>
      <c r="B42" s="86"/>
      <c r="C42" s="287">
        <v>8785</v>
      </c>
      <c r="D42" s="249">
        <v>1022</v>
      </c>
      <c r="E42" s="249">
        <v>0</v>
      </c>
      <c r="F42" s="249">
        <v>0</v>
      </c>
      <c r="G42" s="249">
        <v>0</v>
      </c>
      <c r="H42" s="249">
        <v>0</v>
      </c>
      <c r="I42" s="249">
        <v>0</v>
      </c>
      <c r="J42" s="288">
        <v>9807</v>
      </c>
    </row>
    <row r="43" spans="1:14" ht="13.8">
      <c r="A43" s="86" t="s">
        <v>276</v>
      </c>
      <c r="B43" s="86"/>
      <c r="C43" s="296">
        <v>0</v>
      </c>
      <c r="D43" s="250"/>
      <c r="E43" s="250">
        <v>0</v>
      </c>
      <c r="F43" s="250">
        <v>0</v>
      </c>
      <c r="G43" s="250">
        <v>5930</v>
      </c>
      <c r="H43" s="250">
        <v>0</v>
      </c>
      <c r="I43" s="250">
        <v>0</v>
      </c>
      <c r="J43" s="297">
        <v>5930</v>
      </c>
    </row>
    <row r="44" spans="1:14" ht="13.8">
      <c r="A44" s="86" t="s">
        <v>283</v>
      </c>
      <c r="B44" s="86"/>
      <c r="C44" s="249"/>
      <c r="D44" s="249"/>
      <c r="E44" s="249"/>
      <c r="F44" s="249"/>
      <c r="G44" s="249"/>
      <c r="H44" s="249"/>
      <c r="I44" s="249"/>
      <c r="J44" s="249"/>
    </row>
    <row r="45" spans="1:14" ht="13.8">
      <c r="A45" s="86" t="s">
        <v>284</v>
      </c>
      <c r="B45" s="86"/>
      <c r="C45" s="250">
        <v>-28965</v>
      </c>
      <c r="D45" s="250">
        <v>1022</v>
      </c>
      <c r="E45" s="250">
        <v>0</v>
      </c>
      <c r="F45" s="250">
        <v>0</v>
      </c>
      <c r="G45" s="250">
        <v>5930</v>
      </c>
      <c r="H45" s="250">
        <v>10513</v>
      </c>
      <c r="I45" s="250">
        <v>27237</v>
      </c>
      <c r="J45" s="250">
        <v>15737</v>
      </c>
    </row>
    <row r="46" spans="1:14" ht="15.6">
      <c r="A46" s="86"/>
      <c r="B46" s="86"/>
      <c r="C46" s="249"/>
      <c r="D46" s="249"/>
      <c r="E46" s="249"/>
      <c r="F46" s="249"/>
      <c r="G46" s="249"/>
      <c r="H46" s="249"/>
      <c r="I46" s="249"/>
      <c r="J46" s="249"/>
      <c r="L46" s="154"/>
    </row>
    <row r="47" spans="1:14" ht="13.8">
      <c r="A47" s="131" t="s">
        <v>274</v>
      </c>
      <c r="B47" s="155"/>
      <c r="C47" s="312">
        <f t="shared" ref="C47:J47" si="3">+C29+C37+C45</f>
        <v>18223</v>
      </c>
      <c r="D47" s="312">
        <f t="shared" si="3"/>
        <v>6787</v>
      </c>
      <c r="E47" s="312">
        <f t="shared" si="3"/>
        <v>1541</v>
      </c>
      <c r="F47" s="312">
        <f t="shared" si="3"/>
        <v>-432</v>
      </c>
      <c r="G47" s="312">
        <f t="shared" si="3"/>
        <v>5930</v>
      </c>
      <c r="H47" s="312">
        <f t="shared" si="3"/>
        <v>10513</v>
      </c>
      <c r="I47" s="312">
        <f t="shared" si="3"/>
        <v>-3006</v>
      </c>
      <c r="J47" s="312">
        <f t="shared" si="3"/>
        <v>39556</v>
      </c>
      <c r="K47" s="46"/>
      <c r="N47" s="78">
        <f>J47-SOFP!H27</f>
        <v>0</v>
      </c>
    </row>
    <row r="48" spans="1:14" ht="13.8">
      <c r="A48" s="155"/>
      <c r="B48" s="155"/>
      <c r="C48" s="156"/>
      <c r="D48" s="155"/>
      <c r="E48" s="156"/>
      <c r="F48" s="156"/>
      <c r="G48" s="156"/>
      <c r="H48" s="156"/>
      <c r="I48" s="155"/>
      <c r="J48" s="155"/>
    </row>
    <row r="49" spans="1:10" ht="13.8">
      <c r="A49" s="155"/>
      <c r="B49" s="155"/>
      <c r="C49" s="156"/>
      <c r="D49" s="155"/>
      <c r="E49" s="156"/>
      <c r="F49" s="156"/>
      <c r="G49" s="156"/>
      <c r="H49" s="156"/>
      <c r="I49" s="155"/>
      <c r="J49" s="155"/>
    </row>
    <row r="50" spans="1:10" ht="13.8">
      <c r="A50" s="155"/>
      <c r="B50" s="155"/>
      <c r="C50" s="156"/>
      <c r="D50" s="155"/>
      <c r="E50" s="156"/>
      <c r="F50" s="156"/>
      <c r="G50" s="156"/>
      <c r="H50" s="156"/>
      <c r="I50" s="155"/>
      <c r="J50" s="155"/>
    </row>
    <row r="51" spans="1:10" ht="13.8">
      <c r="A51" s="155"/>
      <c r="B51" s="155"/>
      <c r="C51" s="156"/>
      <c r="D51" s="155"/>
      <c r="E51" s="156"/>
      <c r="F51" s="156"/>
      <c r="G51" s="156"/>
      <c r="H51" s="156"/>
      <c r="I51" s="155"/>
      <c r="J51" s="155"/>
    </row>
    <row r="52" spans="1:10" ht="13.8">
      <c r="A52" s="155"/>
      <c r="B52" s="155"/>
      <c r="C52" s="156"/>
      <c r="D52" s="155"/>
      <c r="E52" s="156"/>
      <c r="F52" s="156"/>
      <c r="G52" s="156"/>
      <c r="H52" s="156"/>
      <c r="I52" s="155"/>
      <c r="J52" s="155"/>
    </row>
    <row r="53" spans="1:10" ht="13.8">
      <c r="A53" s="155"/>
      <c r="B53" s="155"/>
      <c r="C53" s="156"/>
      <c r="D53" s="155"/>
      <c r="E53" s="156"/>
      <c r="F53" s="156"/>
      <c r="G53" s="156"/>
      <c r="H53" s="156"/>
      <c r="I53" s="155"/>
      <c r="J53" s="155"/>
    </row>
    <row r="54" spans="1:10" ht="13.8">
      <c r="A54" s="155"/>
      <c r="B54" s="155"/>
      <c r="C54" s="156"/>
      <c r="D54" s="155"/>
      <c r="E54" s="156"/>
      <c r="F54" s="156"/>
      <c r="G54" s="156"/>
      <c r="H54" s="156"/>
      <c r="I54" s="155"/>
      <c r="J54" s="155"/>
    </row>
    <row r="55" spans="1:10" ht="13.8">
      <c r="A55" s="155"/>
      <c r="B55" s="155"/>
      <c r="C55" s="156"/>
      <c r="D55" s="155"/>
      <c r="E55" s="156"/>
      <c r="F55" s="156"/>
      <c r="G55" s="156"/>
      <c r="H55" s="156"/>
      <c r="I55" s="155"/>
      <c r="J55" s="155"/>
    </row>
    <row r="56" spans="1:10" ht="13.8">
      <c r="A56" s="155"/>
      <c r="B56" s="155"/>
      <c r="C56" s="156"/>
      <c r="D56" s="155"/>
      <c r="E56" s="156"/>
      <c r="F56" s="156"/>
      <c r="G56" s="156"/>
      <c r="H56" s="156"/>
      <c r="I56" s="155"/>
      <c r="J56" s="155"/>
    </row>
    <row r="62" spans="1:10" ht="14.25" customHeight="1">
      <c r="A62" s="344" t="s">
        <v>324</v>
      </c>
      <c r="B62" s="344"/>
      <c r="C62" s="344"/>
      <c r="D62" s="344"/>
      <c r="E62" s="344"/>
      <c r="F62" s="344"/>
      <c r="G62" s="344"/>
      <c r="H62" s="344"/>
      <c r="I62" s="344"/>
      <c r="J62" s="344"/>
    </row>
    <row r="63" spans="1:10" ht="15.75" customHeight="1">
      <c r="A63" s="344"/>
      <c r="B63" s="344"/>
      <c r="C63" s="344"/>
      <c r="D63" s="344"/>
      <c r="E63" s="344"/>
      <c r="F63" s="344"/>
      <c r="G63" s="344"/>
      <c r="H63" s="344"/>
      <c r="I63" s="344"/>
      <c r="J63" s="344"/>
    </row>
    <row r="65" spans="10:10" ht="13.8">
      <c r="J65" s="309" t="s">
        <v>369</v>
      </c>
    </row>
    <row r="81" spans="1:10" ht="13.8">
      <c r="A81" s="155"/>
      <c r="B81" s="155"/>
      <c r="C81" s="156"/>
      <c r="D81" s="40"/>
      <c r="E81" s="156"/>
      <c r="F81" s="156"/>
      <c r="G81" s="156"/>
      <c r="H81" s="156"/>
      <c r="I81" s="40"/>
      <c r="J81" s="40"/>
    </row>
    <row r="84" spans="1:10" ht="13.8">
      <c r="A84" s="155"/>
      <c r="B84" s="155"/>
      <c r="C84" s="156"/>
      <c r="D84" s="40"/>
      <c r="E84" s="156"/>
      <c r="F84" s="156"/>
      <c r="G84" s="156"/>
      <c r="H84" s="156"/>
      <c r="I84" s="40"/>
      <c r="J84" s="40"/>
    </row>
    <row r="85" spans="1:10" ht="13.8">
      <c r="A85" s="155"/>
      <c r="B85" s="155"/>
      <c r="C85" s="40"/>
      <c r="D85" s="317"/>
      <c r="E85" s="40"/>
      <c r="F85" s="40"/>
      <c r="G85" s="40"/>
      <c r="H85" s="40"/>
      <c r="I85" s="40"/>
      <c r="J85" s="317"/>
    </row>
    <row r="91" spans="1:10" ht="13.8">
      <c r="A91" s="86"/>
      <c r="B91" s="86"/>
      <c r="D91" s="86"/>
      <c r="I91" s="86"/>
      <c r="J91" s="86"/>
    </row>
    <row r="92" spans="1:10" ht="13.8">
      <c r="A92" s="86"/>
      <c r="B92" s="86"/>
      <c r="D92" s="86"/>
      <c r="I92" s="86"/>
      <c r="J92" s="86"/>
    </row>
    <row r="95" spans="1:10" ht="13.8">
      <c r="B95" s="86"/>
      <c r="D95" s="86"/>
      <c r="I95" s="86"/>
      <c r="J95" s="86"/>
    </row>
    <row r="106" spans="1:10" ht="13.8">
      <c r="B106" s="86"/>
      <c r="D106" s="86"/>
      <c r="I106" s="86"/>
      <c r="J106" s="86"/>
    </row>
    <row r="108" spans="1:10">
      <c r="A108" s="26" t="s">
        <v>9</v>
      </c>
    </row>
  </sheetData>
  <mergeCells count="3">
    <mergeCell ref="C7:J7"/>
    <mergeCell ref="A62:J63"/>
    <mergeCell ref="D9:H9"/>
  </mergeCells>
  <pageMargins left="0.98425196850393704" right="0" top="0.51181102362204722" bottom="0.70866141732283472" header="0.51181102362204722" footer="0.78740157480314965"/>
  <pageSetup paperSize="9" scale="80" firstPageNumber="42949631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87"/>
  <sheetViews>
    <sheetView topLeftCell="A16" zoomScaleSheetLayoutView="100" workbookViewId="0">
      <selection activeCell="A41" sqref="A41"/>
    </sheetView>
  </sheetViews>
  <sheetFormatPr defaultColWidth="9.109375" defaultRowHeight="13.2"/>
  <cols>
    <col min="1" max="1" width="13.33203125" style="26" customWidth="1"/>
    <col min="2" max="2" width="9.109375" style="26" bestFit="1" customWidth="1"/>
    <col min="3" max="3" width="14.44140625" style="26" customWidth="1"/>
    <col min="4" max="4" width="9.109375" style="26" bestFit="1" customWidth="1"/>
    <col min="5" max="5" width="9.33203125" style="26" customWidth="1"/>
    <col min="6" max="7" width="15.33203125" style="26" customWidth="1"/>
    <col min="8" max="8" width="9.109375" style="26" hidden="1" customWidth="1"/>
    <col min="9" max="9" width="13.33203125" style="26" hidden="1" customWidth="1"/>
    <col min="10" max="10" width="10.44140625" style="80" hidden="1" customWidth="1"/>
    <col min="11" max="11" width="9.109375" style="26" hidden="1" customWidth="1"/>
    <col min="12" max="12" width="14.5546875" style="26" hidden="1" customWidth="1"/>
    <col min="13" max="14" width="9.5546875" style="26" hidden="1" customWidth="1"/>
    <col min="15" max="15" width="9.33203125" style="26" hidden="1" customWidth="1"/>
    <col min="16" max="16" width="10.33203125" style="218" hidden="1" customWidth="1"/>
    <col min="17" max="18" width="9.109375" style="26" hidden="1" customWidth="1"/>
    <col min="19" max="19" width="0.44140625" style="26" hidden="1" customWidth="1"/>
    <col min="20" max="20" width="9.109375" style="26" bestFit="1"/>
    <col min="21" max="16384" width="9.109375" style="26"/>
  </cols>
  <sheetData>
    <row r="2" spans="1:45" ht="20.399999999999999">
      <c r="A2" s="216" t="s">
        <v>9</v>
      </c>
      <c r="B2" s="217" t="s">
        <v>0</v>
      </c>
      <c r="D2" s="60"/>
      <c r="E2" s="60"/>
      <c r="F2" s="60"/>
    </row>
    <row r="3" spans="1:45" ht="13.8">
      <c r="B3" s="60" t="s">
        <v>62</v>
      </c>
      <c r="D3" s="60"/>
      <c r="E3" s="60"/>
      <c r="F3" s="60"/>
      <c r="G3" s="60"/>
    </row>
    <row r="4" spans="1:45" ht="13.8">
      <c r="B4" s="60" t="str">
        <f>EQUITY!B4</f>
        <v>For the 3 months period ended 31 March 2015 - Unaudited</v>
      </c>
      <c r="D4" s="60"/>
      <c r="E4" s="60"/>
      <c r="F4" s="60"/>
      <c r="G4" s="60"/>
    </row>
    <row r="5" spans="1:45" ht="13.8">
      <c r="G5" s="60"/>
    </row>
    <row r="6" spans="1:45" ht="13.8">
      <c r="G6" s="60"/>
    </row>
    <row r="7" spans="1:45" ht="13.8">
      <c r="B7" s="86"/>
      <c r="C7" s="86"/>
      <c r="D7" s="86"/>
      <c r="E7" s="86"/>
      <c r="F7" s="144" t="str">
        <f>SOCI!G8</f>
        <v>31-3-15</v>
      </c>
      <c r="G7" s="144" t="str">
        <f>SOCI!H8</f>
        <v>31-3-14</v>
      </c>
    </row>
    <row r="8" spans="1:45" ht="13.8">
      <c r="A8" s="86"/>
      <c r="B8" s="86"/>
      <c r="C8" s="86"/>
      <c r="D8" s="86"/>
      <c r="E8" s="86"/>
      <c r="F8" s="132" t="s">
        <v>5</v>
      </c>
      <c r="G8" s="132" t="s">
        <v>5</v>
      </c>
    </row>
    <row r="9" spans="1:45" ht="13.8">
      <c r="A9" s="86"/>
      <c r="B9" s="86"/>
      <c r="C9" s="86"/>
      <c r="D9" s="86"/>
      <c r="E9" s="86"/>
      <c r="F9" s="214"/>
      <c r="G9" s="214"/>
    </row>
    <row r="10" spans="1:45" ht="13.8">
      <c r="A10" s="60" t="s">
        <v>63</v>
      </c>
      <c r="B10" s="86"/>
      <c r="C10" s="86"/>
      <c r="D10" s="86"/>
      <c r="E10" s="86"/>
      <c r="F10" s="219"/>
      <c r="G10" s="219"/>
      <c r="I10" s="220" t="s">
        <v>64</v>
      </c>
      <c r="J10" s="195">
        <v>62</v>
      </c>
      <c r="K10" s="195"/>
      <c r="L10" s="195"/>
      <c r="M10" s="195"/>
      <c r="N10" s="195"/>
      <c r="O10" s="195"/>
      <c r="AR10" s="40"/>
      <c r="AS10" s="40"/>
    </row>
    <row r="11" spans="1:45" ht="15.6">
      <c r="A11" s="29" t="s">
        <v>317</v>
      </c>
      <c r="B11" s="86"/>
      <c r="C11" s="86"/>
      <c r="D11" s="86"/>
      <c r="E11" s="86"/>
      <c r="F11" s="145">
        <f>SOCI!G27</f>
        <v>160</v>
      </c>
      <c r="G11" s="145">
        <f>SOCI!H27</f>
        <v>80</v>
      </c>
      <c r="I11" s="220" t="s">
        <v>65</v>
      </c>
      <c r="J11" s="195">
        <v>14</v>
      </c>
      <c r="K11" s="195"/>
      <c r="L11" s="195"/>
      <c r="M11" s="195">
        <v>2010</v>
      </c>
      <c r="N11" s="195">
        <v>2009</v>
      </c>
      <c r="O11" s="195" t="s">
        <v>66</v>
      </c>
      <c r="AR11" s="40"/>
      <c r="AS11" s="40"/>
    </row>
    <row r="12" spans="1:45" ht="15.6">
      <c r="A12" s="29" t="s">
        <v>67</v>
      </c>
      <c r="B12" s="29"/>
      <c r="C12" s="29"/>
      <c r="D12" s="29"/>
      <c r="E12" s="86"/>
      <c r="F12" s="145"/>
      <c r="G12" s="145"/>
      <c r="I12" s="220" t="s">
        <v>68</v>
      </c>
      <c r="J12" s="195">
        <v>2480</v>
      </c>
      <c r="K12" s="195"/>
      <c r="L12" s="195" t="s">
        <v>69</v>
      </c>
      <c r="M12" s="195" t="e">
        <f>SOFP!#REF!</f>
        <v>#REF!</v>
      </c>
      <c r="N12" s="195">
        <v>2</v>
      </c>
      <c r="O12" s="195" t="e">
        <f>N12-N13-M12+M13</f>
        <v>#REF!</v>
      </c>
      <c r="P12" s="218" t="s">
        <v>70</v>
      </c>
      <c r="Q12" s="26">
        <v>6</v>
      </c>
      <c r="S12" s="78" t="e">
        <f>Q12+Q13+Q16+F32+F33-SOCI!#REF!+S42+SOFP!F11-SOFP!H11</f>
        <v>#REF!</v>
      </c>
      <c r="AR12" s="40"/>
      <c r="AS12" s="40"/>
    </row>
    <row r="13" spans="1:45" ht="15.6">
      <c r="A13" s="29" t="s">
        <v>71</v>
      </c>
      <c r="B13" s="29"/>
      <c r="C13" s="29"/>
      <c r="D13" s="29"/>
      <c r="E13" s="86"/>
      <c r="F13" s="145">
        <v>569</v>
      </c>
      <c r="G13" s="145">
        <v>721</v>
      </c>
      <c r="I13" s="220" t="s">
        <v>72</v>
      </c>
      <c r="J13" s="195">
        <f>-SOCI!G25</f>
        <v>1034</v>
      </c>
      <c r="K13" s="195"/>
      <c r="L13" s="195" t="s">
        <v>73</v>
      </c>
      <c r="M13" s="195">
        <v>0</v>
      </c>
      <c r="N13" s="195">
        <v>13</v>
      </c>
      <c r="O13" s="195"/>
      <c r="P13" s="218" t="s">
        <v>74</v>
      </c>
      <c r="Q13" s="26">
        <v>2313</v>
      </c>
      <c r="AR13" s="40"/>
      <c r="AS13" s="40"/>
    </row>
    <row r="14" spans="1:45" ht="15.6">
      <c r="A14" s="29" t="s">
        <v>326</v>
      </c>
      <c r="B14" s="29"/>
      <c r="C14" s="29"/>
      <c r="D14" s="29"/>
      <c r="E14" s="86"/>
      <c r="F14" s="145">
        <v>0</v>
      </c>
      <c r="G14" s="145">
        <v>25</v>
      </c>
      <c r="I14" s="220"/>
      <c r="J14" s="195"/>
      <c r="K14" s="195"/>
      <c r="L14" s="195"/>
      <c r="M14" s="195"/>
      <c r="N14" s="195"/>
      <c r="O14" s="195"/>
      <c r="U14" s="271">
        <v>-290</v>
      </c>
      <c r="AR14" s="40"/>
      <c r="AS14" s="40"/>
    </row>
    <row r="15" spans="1:45" ht="15.6">
      <c r="A15" s="29" t="s">
        <v>75</v>
      </c>
      <c r="B15" s="29"/>
      <c r="C15" s="29"/>
      <c r="D15" s="29"/>
      <c r="E15" s="86"/>
      <c r="F15" s="145">
        <v>1034</v>
      </c>
      <c r="G15" s="145">
        <v>1072</v>
      </c>
      <c r="I15" s="220"/>
      <c r="J15" s="195"/>
      <c r="K15" s="195"/>
      <c r="L15" s="195"/>
      <c r="M15" s="195"/>
      <c r="N15" s="195"/>
      <c r="O15" s="195"/>
      <c r="U15" s="290">
        <v>-30</v>
      </c>
      <c r="AR15" s="40"/>
      <c r="AS15" s="40"/>
    </row>
    <row r="16" spans="1:45" s="40" customFormat="1" ht="15.6">
      <c r="A16" s="227" t="s">
        <v>76</v>
      </c>
      <c r="B16" s="227"/>
      <c r="C16" s="227"/>
      <c r="D16" s="227"/>
      <c r="E16" s="155"/>
      <c r="F16" s="146">
        <v>-21</v>
      </c>
      <c r="G16" s="146">
        <v>-10</v>
      </c>
      <c r="I16" s="220" t="s">
        <v>77</v>
      </c>
      <c r="J16" s="221">
        <v>-9</v>
      </c>
      <c r="K16" s="221"/>
      <c r="L16" s="221"/>
      <c r="M16" s="221"/>
      <c r="N16" s="221"/>
      <c r="O16" s="221"/>
      <c r="P16" s="224" t="s">
        <v>78</v>
      </c>
      <c r="Q16" s="220">
        <v>-95</v>
      </c>
    </row>
    <row r="17" spans="1:20" ht="7.5" customHeight="1">
      <c r="A17" s="29"/>
      <c r="B17" s="29"/>
      <c r="C17" s="29"/>
      <c r="D17" s="29"/>
      <c r="E17" s="86"/>
      <c r="F17" s="78"/>
      <c r="G17" s="78"/>
      <c r="I17" s="220"/>
      <c r="J17" s="222">
        <f>SUM(J10:J16)</f>
        <v>3581</v>
      </c>
      <c r="K17" s="195"/>
      <c r="L17" s="195"/>
      <c r="M17" s="195"/>
      <c r="N17" s="195"/>
      <c r="O17" s="221"/>
      <c r="P17" s="218" t="s">
        <v>79</v>
      </c>
      <c r="Q17" s="26">
        <v>50</v>
      </c>
    </row>
    <row r="18" spans="1:20" ht="15.6">
      <c r="A18" s="29" t="s">
        <v>80</v>
      </c>
      <c r="B18" s="29"/>
      <c r="C18" s="29"/>
      <c r="D18" s="29"/>
      <c r="E18" s="86"/>
      <c r="F18" s="145">
        <f>SUM(F11:F16)</f>
        <v>1742</v>
      </c>
      <c r="G18" s="145">
        <f>SUM(G11:G16)</f>
        <v>1888</v>
      </c>
      <c r="I18" s="220"/>
      <c r="J18" s="195"/>
      <c r="K18" s="195"/>
      <c r="L18" s="195"/>
      <c r="M18" s="195"/>
      <c r="N18" s="195"/>
      <c r="O18" s="221"/>
      <c r="P18" s="218" t="s">
        <v>81</v>
      </c>
      <c r="Q18" s="78">
        <f>-SOCI!G25</f>
        <v>1034</v>
      </c>
      <c r="R18" s="223">
        <f>Q13+Q16+Q17+Q12</f>
        <v>2274</v>
      </c>
    </row>
    <row r="19" spans="1:20" ht="15.6">
      <c r="A19" s="29" t="s">
        <v>261</v>
      </c>
      <c r="B19" s="29"/>
      <c r="C19" s="29"/>
      <c r="D19" s="29"/>
      <c r="E19" s="86"/>
      <c r="F19" s="145">
        <v>-1911</v>
      </c>
      <c r="G19" s="145">
        <v>-1234</v>
      </c>
      <c r="H19" s="78">
        <f>SOFP!H14+SOFP!H15+SOFP!H16-SOFP!F14-SOFP!F15-SOFP!F16</f>
        <v>-3834</v>
      </c>
      <c r="I19" s="220"/>
      <c r="J19" s="195">
        <f>SOFP!H14+SOFP!H15+SOFP!H16-SOFP!F14-SOFP!F15-SOFP!F16-N12-J10</f>
        <v>-3898</v>
      </c>
      <c r="K19" s="195"/>
      <c r="L19" s="195"/>
      <c r="M19" s="195"/>
      <c r="N19" s="195"/>
      <c r="O19" s="221"/>
      <c r="P19" s="218" t="s">
        <v>77</v>
      </c>
      <c r="Q19" s="26">
        <v>-13</v>
      </c>
      <c r="R19" s="78">
        <f>Q18+Q19</f>
        <v>1021</v>
      </c>
    </row>
    <row r="20" spans="1:20" ht="15.6">
      <c r="A20" s="29" t="s">
        <v>327</v>
      </c>
      <c r="B20" s="29"/>
      <c r="C20" s="29"/>
      <c r="D20" s="29"/>
      <c r="E20" s="86"/>
      <c r="F20" s="145">
        <v>-3902</v>
      </c>
      <c r="G20" s="145">
        <v>387</v>
      </c>
      <c r="H20" s="78"/>
      <c r="I20" s="220"/>
      <c r="J20" s="195"/>
      <c r="K20" s="195"/>
      <c r="L20" s="195"/>
      <c r="M20" s="195"/>
      <c r="N20" s="195"/>
      <c r="O20" s="221"/>
      <c r="R20" s="78"/>
    </row>
    <row r="21" spans="1:20" ht="15.6">
      <c r="A21" s="29" t="s">
        <v>289</v>
      </c>
      <c r="B21" s="29"/>
      <c r="C21" s="29"/>
      <c r="D21" s="29"/>
      <c r="E21" s="86"/>
      <c r="F21" s="146">
        <v>-770</v>
      </c>
      <c r="G21" s="146">
        <v>557</v>
      </c>
      <c r="H21" s="78">
        <f>SOFP!F35+SOFP!F36-SOFP!H35-SOFP!H36</f>
        <v>-986</v>
      </c>
      <c r="J21" s="195">
        <f>SOFP!F35+SOFP!F36-SOFP!H35-SOFP!H36+N13</f>
        <v>-973</v>
      </c>
      <c r="K21" s="195"/>
      <c r="L21" s="195"/>
      <c r="M21" s="195"/>
      <c r="N21" s="195"/>
      <c r="O21" s="221"/>
      <c r="P21" s="224"/>
      <c r="Q21" s="40"/>
    </row>
    <row r="22" spans="1:20" ht="8.25" customHeight="1">
      <c r="A22" s="29"/>
      <c r="B22" s="29"/>
      <c r="C22" s="29"/>
      <c r="D22" s="29"/>
      <c r="E22" s="86"/>
      <c r="F22" s="147"/>
      <c r="G22" s="147"/>
      <c r="H22" s="78"/>
      <c r="J22" s="195"/>
      <c r="K22" s="195"/>
      <c r="L22" s="195"/>
      <c r="M22" s="195"/>
      <c r="N22" s="195"/>
      <c r="O22" s="221"/>
      <c r="P22" s="224"/>
      <c r="Q22" s="40"/>
    </row>
    <row r="23" spans="1:20" ht="15.6">
      <c r="A23" s="29" t="s">
        <v>290</v>
      </c>
      <c r="B23" s="29"/>
      <c r="C23" s="29"/>
      <c r="D23" s="29"/>
      <c r="E23" s="86"/>
      <c r="F23" s="145">
        <f>SUM(F18:F21)</f>
        <v>-4841</v>
      </c>
      <c r="G23" s="145">
        <f>SUM(G18:G21)</f>
        <v>1598</v>
      </c>
      <c r="J23" s="195"/>
      <c r="K23" s="195"/>
      <c r="L23" s="195"/>
      <c r="M23" s="195"/>
      <c r="N23" s="195"/>
      <c r="O23" s="195"/>
      <c r="T23" s="78"/>
    </row>
    <row r="24" spans="1:20" ht="15.6">
      <c r="A24" s="29" t="s">
        <v>82</v>
      </c>
      <c r="B24" s="29"/>
      <c r="C24" s="29"/>
      <c r="D24" s="143"/>
      <c r="F24" s="145">
        <f>-F15</f>
        <v>-1034</v>
      </c>
      <c r="G24" s="145">
        <f>-G15</f>
        <v>-1072</v>
      </c>
    </row>
    <row r="25" spans="1:20" ht="15.6">
      <c r="A25" s="29" t="s">
        <v>328</v>
      </c>
      <c r="B25" s="29"/>
      <c r="C25" s="29"/>
      <c r="D25" s="143"/>
      <c r="F25" s="139">
        <v>2</v>
      </c>
      <c r="G25" s="139">
        <v>-67</v>
      </c>
      <c r="I25" s="220"/>
    </row>
    <row r="26" spans="1:20" ht="8.25" customHeight="1">
      <c r="A26" s="29"/>
      <c r="B26" s="29"/>
      <c r="C26" s="29"/>
      <c r="D26" s="143"/>
      <c r="F26" s="140"/>
      <c r="G26" s="140"/>
      <c r="I26" s="220"/>
    </row>
    <row r="27" spans="1:20" ht="15.6">
      <c r="A27" s="29" t="s">
        <v>329</v>
      </c>
      <c r="B27" s="29"/>
      <c r="C27" s="29"/>
      <c r="D27" s="143"/>
      <c r="F27" s="145">
        <f>+F25+F24+F23</f>
        <v>-5873</v>
      </c>
      <c r="G27" s="145">
        <f>+G25+G24+G23</f>
        <v>459</v>
      </c>
      <c r="I27" s="220"/>
    </row>
    <row r="28" spans="1:20" ht="15.6">
      <c r="A28" s="29"/>
      <c r="B28" s="29"/>
      <c r="C28" s="29"/>
      <c r="D28" s="143"/>
      <c r="F28" s="145"/>
      <c r="G28" s="145"/>
      <c r="I28" s="220"/>
    </row>
    <row r="29" spans="1:20" ht="15.6">
      <c r="A29" s="216" t="s">
        <v>292</v>
      </c>
      <c r="B29" s="29"/>
      <c r="C29" s="29"/>
      <c r="D29" s="143"/>
      <c r="F29" s="145"/>
      <c r="G29" s="145"/>
      <c r="I29" s="220"/>
    </row>
    <row r="30" spans="1:20" ht="15.6">
      <c r="A30" s="29" t="s">
        <v>83</v>
      </c>
      <c r="B30" s="29"/>
      <c r="C30" s="29"/>
      <c r="D30" s="143"/>
      <c r="F30" s="225">
        <f>-F16</f>
        <v>21</v>
      </c>
      <c r="G30" s="226">
        <f>-G16</f>
        <v>10</v>
      </c>
      <c r="I30" s="220"/>
    </row>
    <row r="31" spans="1:20" ht="15.6">
      <c r="A31" s="29" t="s">
        <v>330</v>
      </c>
      <c r="B31" s="29"/>
      <c r="C31" s="29"/>
      <c r="D31" s="143"/>
      <c r="F31" s="229">
        <v>6776</v>
      </c>
      <c r="G31" s="206">
        <v>0</v>
      </c>
      <c r="I31" s="220"/>
    </row>
    <row r="32" spans="1:20" s="40" customFormat="1" ht="15.6">
      <c r="A32" s="227" t="s">
        <v>84</v>
      </c>
      <c r="B32" s="227"/>
      <c r="C32" s="227"/>
      <c r="D32" s="228"/>
      <c r="F32" s="229">
        <v>0</v>
      </c>
      <c r="G32" s="206">
        <v>110</v>
      </c>
      <c r="I32" s="220"/>
      <c r="J32" s="230"/>
      <c r="P32" s="224"/>
    </row>
    <row r="33" spans="1:21" ht="15.6">
      <c r="A33" s="29" t="s">
        <v>85</v>
      </c>
      <c r="B33" s="29"/>
      <c r="C33" s="29"/>
      <c r="D33" s="29"/>
      <c r="E33" s="86"/>
      <c r="F33" s="231">
        <v>-641</v>
      </c>
      <c r="G33" s="232">
        <v>-1864</v>
      </c>
      <c r="H33" s="40"/>
      <c r="I33" s="220"/>
    </row>
    <row r="34" spans="1:21" ht="7.5" customHeight="1">
      <c r="A34" s="29"/>
      <c r="B34" s="29"/>
      <c r="C34" s="29"/>
      <c r="D34" s="29"/>
      <c r="E34" s="86"/>
      <c r="F34" s="147"/>
      <c r="G34" s="147"/>
      <c r="H34" s="40"/>
      <c r="I34" s="220"/>
    </row>
    <row r="35" spans="1:21" ht="15.6">
      <c r="A35" s="29" t="s">
        <v>331</v>
      </c>
      <c r="B35" s="29"/>
      <c r="C35" s="29"/>
      <c r="D35" s="29"/>
      <c r="E35" s="86"/>
      <c r="F35" s="147">
        <f>SUM(F30:F33)</f>
        <v>6156</v>
      </c>
      <c r="G35" s="147">
        <f>SUM(G30:G33)</f>
        <v>-1744</v>
      </c>
      <c r="I35" s="220"/>
    </row>
    <row r="36" spans="1:21" ht="15.6">
      <c r="A36" s="29"/>
      <c r="B36" s="29"/>
      <c r="C36" s="29"/>
      <c r="D36" s="29"/>
      <c r="E36" s="86"/>
      <c r="F36" s="145"/>
      <c r="G36" s="145"/>
      <c r="I36" s="220"/>
    </row>
    <row r="37" spans="1:21" ht="15.6">
      <c r="A37" s="216" t="s">
        <v>291</v>
      </c>
      <c r="B37" s="29"/>
      <c r="C37" s="29"/>
      <c r="D37" s="29"/>
      <c r="E37" s="155"/>
      <c r="F37" s="147"/>
      <c r="G37" s="147"/>
      <c r="I37" s="220"/>
    </row>
    <row r="38" spans="1:21" s="40" customFormat="1" ht="15.6">
      <c r="A38" s="227" t="s">
        <v>86</v>
      </c>
      <c r="B38" s="227"/>
      <c r="C38" s="227"/>
      <c r="D38" s="227"/>
      <c r="E38" s="155"/>
      <c r="F38" s="146">
        <v>-1826</v>
      </c>
      <c r="G38" s="146">
        <v>939</v>
      </c>
      <c r="I38" s="220"/>
      <c r="J38" s="230"/>
      <c r="P38" s="224"/>
    </row>
    <row r="39" spans="1:21" ht="7.5" customHeight="1">
      <c r="A39" s="29"/>
      <c r="B39" s="29"/>
      <c r="C39" s="29"/>
      <c r="D39" s="29"/>
      <c r="E39" s="86"/>
      <c r="F39" s="147"/>
      <c r="G39" s="147"/>
      <c r="I39" s="220"/>
      <c r="S39" s="46"/>
    </row>
    <row r="40" spans="1:21" ht="15.6">
      <c r="A40" s="233" t="s">
        <v>377</v>
      </c>
      <c r="B40" s="227"/>
      <c r="C40" s="227"/>
      <c r="D40" s="227"/>
      <c r="E40" s="155"/>
      <c r="F40" s="147">
        <f>+F27+F35+F38</f>
        <v>-1543</v>
      </c>
      <c r="G40" s="147">
        <f>+G27+G35+G38</f>
        <v>-346</v>
      </c>
      <c r="H40" s="46"/>
      <c r="I40" s="220"/>
    </row>
    <row r="41" spans="1:21" ht="7.5" customHeight="1">
      <c r="A41" s="233"/>
      <c r="B41" s="227"/>
      <c r="C41" s="227"/>
      <c r="D41" s="227"/>
      <c r="E41" s="155"/>
      <c r="F41" s="147"/>
      <c r="G41" s="147"/>
      <c r="H41" s="46"/>
      <c r="I41" s="220"/>
    </row>
    <row r="42" spans="1:21" ht="15.6">
      <c r="A42" s="29" t="s">
        <v>87</v>
      </c>
      <c r="B42" s="29"/>
      <c r="C42" s="29"/>
      <c r="D42" s="29"/>
      <c r="E42" s="86"/>
      <c r="F42" s="147">
        <v>-113</v>
      </c>
      <c r="G42" s="147">
        <v>14</v>
      </c>
      <c r="I42" s="220"/>
      <c r="K42" s="26" t="s">
        <v>9</v>
      </c>
      <c r="Q42" s="97" t="s">
        <v>88</v>
      </c>
      <c r="S42" s="195">
        <v>-471</v>
      </c>
    </row>
    <row r="43" spans="1:21" ht="7.5" customHeight="1">
      <c r="A43" s="233"/>
      <c r="B43" s="227"/>
      <c r="C43" s="227"/>
      <c r="D43" s="227"/>
      <c r="E43" s="155"/>
      <c r="F43" s="147"/>
      <c r="G43" s="147"/>
      <c r="H43" s="46"/>
      <c r="I43" s="220"/>
    </row>
    <row r="44" spans="1:21" ht="15.6">
      <c r="A44" s="233" t="s">
        <v>89</v>
      </c>
      <c r="B44" s="227"/>
      <c r="C44" s="227"/>
      <c r="D44" s="227"/>
      <c r="E44" s="155"/>
      <c r="F44" s="146">
        <v>3186</v>
      </c>
      <c r="G44" s="146">
        <v>1297</v>
      </c>
      <c r="H44" s="46"/>
      <c r="I44" s="220"/>
    </row>
    <row r="45" spans="1:21" ht="8.25" customHeight="1">
      <c r="A45" s="233"/>
      <c r="B45" s="227"/>
      <c r="C45" s="227"/>
      <c r="D45" s="227"/>
      <c r="E45" s="155"/>
      <c r="F45" s="147"/>
      <c r="G45" s="147"/>
      <c r="H45" s="46"/>
      <c r="I45" s="220"/>
    </row>
    <row r="46" spans="1:21" ht="15.6">
      <c r="A46" s="233" t="s">
        <v>90</v>
      </c>
      <c r="B46" s="227"/>
      <c r="C46" s="227"/>
      <c r="D46" s="227"/>
      <c r="E46" s="155"/>
      <c r="F46" s="234">
        <f>SUM(F40:F44)</f>
        <v>1530</v>
      </c>
      <c r="G46" s="234">
        <f>SUM(G40:G44)</f>
        <v>965</v>
      </c>
      <c r="H46" s="46"/>
      <c r="I46" s="220"/>
      <c r="P46" s="46">
        <f>F46-F52</f>
        <v>0</v>
      </c>
      <c r="Q46" s="78">
        <f>G46-G52</f>
        <v>0</v>
      </c>
      <c r="U46" s="78"/>
    </row>
    <row r="47" spans="1:21" ht="15.6">
      <c r="A47" s="227"/>
      <c r="B47" s="227"/>
      <c r="C47" s="227"/>
      <c r="D47" s="227"/>
      <c r="E47" s="155"/>
      <c r="F47" s="147"/>
      <c r="G47" s="147"/>
      <c r="I47" s="220"/>
      <c r="U47" s="78"/>
    </row>
    <row r="48" spans="1:21" ht="15.6">
      <c r="A48" s="233" t="s">
        <v>91</v>
      </c>
      <c r="B48" s="227"/>
      <c r="C48" s="227"/>
      <c r="D48" s="227"/>
      <c r="E48" s="155"/>
      <c r="F48" s="147"/>
      <c r="G48" s="147"/>
      <c r="I48" s="220"/>
    </row>
    <row r="49" spans="1:23" ht="15.6">
      <c r="A49" s="227" t="s">
        <v>14</v>
      </c>
      <c r="B49" s="227"/>
      <c r="C49" s="227"/>
      <c r="D49" s="227"/>
      <c r="E49" s="155"/>
      <c r="F49" s="147">
        <f>SOFP!F18</f>
        <v>1530</v>
      </c>
      <c r="G49" s="140">
        <v>1188</v>
      </c>
      <c r="I49" s="220"/>
    </row>
    <row r="50" spans="1:23" ht="15.6">
      <c r="A50" s="227" t="s">
        <v>268</v>
      </c>
      <c r="B50" s="227"/>
      <c r="C50" s="227"/>
      <c r="D50" s="227"/>
      <c r="E50" s="155"/>
      <c r="F50" s="146">
        <v>0</v>
      </c>
      <c r="G50" s="146">
        <v>-223</v>
      </c>
      <c r="I50" s="220"/>
      <c r="U50" s="78"/>
      <c r="V50" s="78"/>
      <c r="W50" s="78"/>
    </row>
    <row r="51" spans="1:23" ht="7.5" customHeight="1">
      <c r="A51" s="227"/>
      <c r="B51" s="227"/>
      <c r="C51" s="227"/>
      <c r="D51" s="227"/>
      <c r="E51" s="155"/>
      <c r="F51" s="147"/>
      <c r="G51" s="147"/>
      <c r="I51" s="220"/>
      <c r="U51" s="78"/>
      <c r="V51" s="78"/>
      <c r="W51" s="78"/>
    </row>
    <row r="52" spans="1:23" ht="15.6">
      <c r="A52" s="227"/>
      <c r="B52" s="227"/>
      <c r="C52" s="227"/>
      <c r="D52" s="227"/>
      <c r="E52" s="155"/>
      <c r="F52" s="234">
        <f>+F50+F49</f>
        <v>1530</v>
      </c>
      <c r="G52" s="234">
        <f>+G50+G49</f>
        <v>965</v>
      </c>
      <c r="I52" s="220"/>
      <c r="T52" s="78">
        <f>F46-F52</f>
        <v>0</v>
      </c>
      <c r="U52" s="78">
        <f>G46-G52</f>
        <v>0</v>
      </c>
    </row>
    <row r="53" spans="1:23" ht="15.6">
      <c r="A53" s="227"/>
      <c r="B53" s="227"/>
      <c r="C53" s="227"/>
      <c r="D53" s="227"/>
      <c r="E53" s="155"/>
      <c r="F53" s="147"/>
      <c r="G53" s="147"/>
      <c r="I53" s="220"/>
      <c r="T53" s="78"/>
      <c r="U53" s="78"/>
    </row>
    <row r="54" spans="1:23" ht="15.6">
      <c r="A54" s="227"/>
      <c r="B54" s="227"/>
      <c r="C54" s="227"/>
      <c r="D54" s="227"/>
      <c r="E54" s="155"/>
      <c r="F54" s="147"/>
      <c r="G54" s="147"/>
      <c r="I54" s="220"/>
      <c r="T54" s="78"/>
      <c r="U54" s="78"/>
    </row>
    <row r="55" spans="1:23" ht="15.6">
      <c r="A55" s="227"/>
      <c r="B55" s="227"/>
      <c r="C55" s="227"/>
      <c r="D55" s="227"/>
      <c r="E55" s="155"/>
      <c r="F55" s="147"/>
      <c r="G55" s="147"/>
      <c r="I55" s="220"/>
      <c r="T55" s="78"/>
      <c r="U55" s="78"/>
    </row>
    <row r="56" spans="1:23" ht="15.6">
      <c r="A56" s="227"/>
      <c r="B56" s="227"/>
      <c r="C56" s="227"/>
      <c r="D56" s="227"/>
      <c r="E56" s="155"/>
      <c r="F56" s="147"/>
      <c r="G56" s="147"/>
      <c r="I56" s="220"/>
      <c r="T56" s="78"/>
      <c r="U56" s="78"/>
    </row>
    <row r="57" spans="1:23" ht="15.6">
      <c r="A57" s="227"/>
      <c r="B57" s="227"/>
      <c r="C57" s="227"/>
      <c r="D57" s="227"/>
      <c r="E57" s="155"/>
      <c r="F57" s="147"/>
      <c r="G57" s="147"/>
      <c r="I57" s="220"/>
      <c r="T57" s="78"/>
      <c r="U57" s="78"/>
    </row>
    <row r="58" spans="1:23" ht="15.6">
      <c r="A58" s="227"/>
      <c r="B58" s="227"/>
      <c r="C58" s="227"/>
      <c r="D58" s="227"/>
      <c r="E58" s="155"/>
      <c r="F58" s="147"/>
      <c r="G58" s="147"/>
      <c r="I58" s="220"/>
      <c r="T58" s="78"/>
      <c r="U58" s="78"/>
    </row>
    <row r="59" spans="1:23" ht="16.5" customHeight="1">
      <c r="A59" s="346" t="s">
        <v>325</v>
      </c>
      <c r="B59" s="346"/>
      <c r="C59" s="346"/>
      <c r="D59" s="346"/>
      <c r="E59" s="346"/>
      <c r="F59" s="346"/>
      <c r="G59" s="346"/>
      <c r="H59" s="236"/>
      <c r="I59" s="236"/>
    </row>
    <row r="60" spans="1:23" ht="16.5" customHeight="1">
      <c r="A60" s="346"/>
      <c r="B60" s="346"/>
      <c r="C60" s="346"/>
      <c r="D60" s="346"/>
      <c r="E60" s="346"/>
      <c r="F60" s="346"/>
      <c r="G60" s="346"/>
      <c r="H60" s="236"/>
      <c r="I60" s="236"/>
    </row>
    <row r="61" spans="1:23" ht="13.8">
      <c r="A61" s="235"/>
      <c r="B61" s="235"/>
      <c r="C61" s="235"/>
      <c r="D61" s="235"/>
      <c r="E61" s="235"/>
      <c r="F61" s="235"/>
      <c r="G61" s="235"/>
      <c r="H61" s="236"/>
      <c r="I61" s="236"/>
    </row>
    <row r="62" spans="1:23" ht="13.8">
      <c r="G62" s="237" t="s">
        <v>370</v>
      </c>
    </row>
    <row r="63" spans="1:23" ht="15.6">
      <c r="A63" s="227"/>
      <c r="B63" s="227"/>
      <c r="C63" s="227"/>
      <c r="D63" s="227"/>
      <c r="E63" s="155"/>
      <c r="F63" s="40"/>
      <c r="G63" s="32"/>
    </row>
    <row r="67" spans="1:16" ht="15.6">
      <c r="A67" s="227"/>
      <c r="B67" s="227"/>
      <c r="C67" s="227"/>
      <c r="D67" s="227"/>
      <c r="E67" s="155"/>
      <c r="F67" s="40"/>
      <c r="G67" s="32"/>
    </row>
    <row r="70" spans="1:16" ht="15.6">
      <c r="A70" s="227"/>
      <c r="B70" s="227"/>
      <c r="C70" s="227"/>
      <c r="D70" s="227"/>
      <c r="E70" s="155"/>
      <c r="F70" s="40"/>
      <c r="G70" s="32"/>
      <c r="J70" s="26"/>
      <c r="P70" s="26"/>
    </row>
    <row r="71" spans="1:16" ht="15.6">
      <c r="A71" s="227"/>
      <c r="B71" s="227"/>
      <c r="C71" s="227"/>
      <c r="D71" s="227"/>
      <c r="E71" s="155"/>
      <c r="F71" s="40"/>
      <c r="G71" s="32"/>
      <c r="J71" s="26"/>
      <c r="P71" s="26"/>
    </row>
    <row r="72" spans="1:16" ht="15.6">
      <c r="A72" s="227"/>
      <c r="B72" s="227"/>
      <c r="C72" s="227"/>
      <c r="D72" s="227"/>
      <c r="E72" s="155"/>
      <c r="F72" s="40"/>
      <c r="G72" s="238"/>
      <c r="J72" s="26"/>
      <c r="P72" s="26"/>
    </row>
    <row r="73" spans="1:16" ht="15.6">
      <c r="A73" s="227"/>
      <c r="B73" s="227"/>
      <c r="C73" s="227"/>
      <c r="D73" s="227"/>
      <c r="E73" s="155"/>
      <c r="F73" s="40"/>
      <c r="G73" s="32"/>
      <c r="J73" s="26"/>
      <c r="P73" s="26"/>
    </row>
    <row r="74" spans="1:16" ht="15.6">
      <c r="A74" s="227"/>
      <c r="B74" s="227"/>
      <c r="C74" s="227"/>
      <c r="D74" s="227"/>
      <c r="E74" s="155"/>
      <c r="F74" s="40"/>
      <c r="G74" s="40"/>
      <c r="H74" s="32"/>
      <c r="J74" s="26"/>
      <c r="P74" s="26"/>
    </row>
    <row r="75" spans="1:16" ht="15.6">
      <c r="A75" s="227"/>
      <c r="B75" s="227"/>
      <c r="C75" s="227"/>
      <c r="D75" s="227"/>
      <c r="E75" s="155"/>
      <c r="F75" s="40"/>
      <c r="G75" s="40"/>
      <c r="H75" s="32"/>
      <c r="J75" s="26"/>
      <c r="P75" s="26"/>
    </row>
    <row r="76" spans="1:16" ht="15.6">
      <c r="A76" s="233"/>
      <c r="B76" s="227"/>
      <c r="C76" s="227"/>
      <c r="D76" s="227"/>
      <c r="E76" s="155"/>
      <c r="F76" s="40"/>
      <c r="G76" s="40"/>
      <c r="H76" s="238"/>
      <c r="J76" s="26"/>
      <c r="P76" s="26"/>
    </row>
    <row r="77" spans="1:16" ht="15.6">
      <c r="A77" s="233"/>
      <c r="B77" s="227"/>
      <c r="C77" s="227"/>
      <c r="D77" s="227"/>
      <c r="E77" s="155"/>
      <c r="F77" s="40"/>
      <c r="G77" s="40"/>
      <c r="H77" s="32"/>
      <c r="J77" s="26"/>
      <c r="P77" s="26"/>
    </row>
    <row r="78" spans="1:16">
      <c r="A78" s="40"/>
      <c r="B78" s="40"/>
      <c r="C78" s="40"/>
      <c r="D78" s="40"/>
      <c r="E78" s="40"/>
      <c r="F78" s="40"/>
      <c r="G78" s="40"/>
      <c r="H78" s="32"/>
      <c r="J78" s="26"/>
      <c r="P78" s="26"/>
    </row>
    <row r="79" spans="1:16" ht="15.6">
      <c r="A79" s="233"/>
      <c r="B79" s="227"/>
      <c r="C79" s="227"/>
      <c r="D79" s="227"/>
      <c r="E79" s="155"/>
      <c r="F79" s="40"/>
      <c r="G79" s="40"/>
      <c r="H79" s="32"/>
      <c r="J79" s="26"/>
      <c r="P79" s="26"/>
    </row>
    <row r="80" spans="1:16" ht="15.6">
      <c r="A80" s="227"/>
      <c r="B80" s="227"/>
      <c r="C80" s="227"/>
      <c r="D80" s="227"/>
      <c r="E80" s="155"/>
      <c r="F80" s="40"/>
      <c r="G80" s="40"/>
      <c r="H80" s="32"/>
      <c r="J80" s="26"/>
      <c r="P80" s="26"/>
    </row>
    <row r="81" spans="1:16" ht="15.6">
      <c r="A81" s="233"/>
      <c r="B81" s="227"/>
      <c r="C81" s="227"/>
      <c r="D81" s="227"/>
      <c r="E81" s="155"/>
      <c r="F81" s="40"/>
      <c r="G81" s="40"/>
      <c r="H81" s="239"/>
      <c r="J81" s="26"/>
      <c r="P81" s="26"/>
    </row>
    <row r="82" spans="1:16" ht="15.6">
      <c r="A82" s="227"/>
      <c r="B82" s="227"/>
      <c r="C82" s="227"/>
      <c r="D82" s="227"/>
      <c r="E82" s="155"/>
      <c r="F82" s="40"/>
      <c r="G82" s="40"/>
      <c r="H82" s="32"/>
      <c r="J82" s="26"/>
      <c r="P82" s="26"/>
    </row>
    <row r="83" spans="1:16" ht="15.6">
      <c r="A83" s="233"/>
      <c r="B83" s="227"/>
      <c r="C83" s="227"/>
      <c r="D83" s="227"/>
      <c r="E83" s="155"/>
      <c r="F83" s="40"/>
      <c r="G83" s="40"/>
      <c r="H83" s="32"/>
      <c r="J83" s="26"/>
      <c r="P83" s="26"/>
    </row>
    <row r="84" spans="1:16" ht="15.6">
      <c r="A84" s="227"/>
      <c r="B84" s="227"/>
      <c r="C84" s="227"/>
      <c r="D84" s="227"/>
      <c r="E84" s="155"/>
      <c r="F84" s="40"/>
      <c r="G84" s="40"/>
      <c r="H84" s="32"/>
      <c r="J84" s="26"/>
      <c r="P84" s="26"/>
    </row>
    <row r="85" spans="1:16" ht="15.6">
      <c r="A85" s="227"/>
      <c r="B85" s="227"/>
      <c r="C85" s="227"/>
      <c r="D85" s="227"/>
      <c r="E85" s="155"/>
      <c r="F85" s="40"/>
      <c r="G85" s="40"/>
      <c r="H85" s="32"/>
      <c r="J85" s="26"/>
      <c r="P85" s="26"/>
    </row>
    <row r="86" spans="1:16" ht="15.6">
      <c r="A86" s="227"/>
      <c r="B86" s="227"/>
      <c r="C86" s="227"/>
      <c r="D86" s="227"/>
      <c r="E86" s="155"/>
      <c r="F86" s="40"/>
      <c r="G86" s="40"/>
      <c r="H86" s="32"/>
      <c r="J86" s="26"/>
      <c r="P86" s="26"/>
    </row>
    <row r="87" spans="1:16" ht="15.6">
      <c r="A87" s="227"/>
      <c r="B87" s="40"/>
      <c r="C87" s="40"/>
      <c r="D87" s="40"/>
      <c r="E87" s="40"/>
      <c r="F87" s="40"/>
      <c r="G87" s="40"/>
      <c r="H87" s="40"/>
      <c r="J87" s="26"/>
      <c r="P87" s="26"/>
    </row>
  </sheetData>
  <mergeCells count="1">
    <mergeCell ref="A59:G60"/>
  </mergeCells>
  <pageMargins left="1.2598425196850394" right="0.43307086614173229" top="0.51181102362204722" bottom="0.31496062992125984" header="0.51181102362204722" footer="0.39370078740157483"/>
  <pageSetup paperSize="9" scale="85" firstPageNumber="42949631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90"/>
  <sheetViews>
    <sheetView tabSelected="1" view="pageBreakPreview" topLeftCell="A214" zoomScale="115" zoomScaleNormal="100" zoomScaleSheetLayoutView="115" workbookViewId="0">
      <selection activeCell="F222" sqref="F222"/>
    </sheetView>
  </sheetViews>
  <sheetFormatPr defaultColWidth="9.109375" defaultRowHeight="12.75" customHeight="1"/>
  <cols>
    <col min="1" max="1" width="3" style="26" customWidth="1"/>
    <col min="2" max="2" width="5.109375" style="26" customWidth="1"/>
    <col min="3" max="3" width="31.6640625" style="26" customWidth="1"/>
    <col min="4" max="4" width="12.6640625" style="26" customWidth="1"/>
    <col min="5" max="5" width="11.5546875" style="26" customWidth="1"/>
    <col min="6" max="6" width="12.33203125" style="26" customWidth="1"/>
    <col min="7" max="7" width="13.33203125" style="26" customWidth="1"/>
    <col min="8" max="8" width="20" style="26" customWidth="1"/>
    <col min="9" max="9" width="3" style="26" customWidth="1"/>
    <col min="10" max="10" width="4.44140625" style="26" customWidth="1"/>
    <col min="11" max="11" width="9.109375" style="26" bestFit="1"/>
    <col min="12" max="16384" width="9.109375" style="26"/>
  </cols>
  <sheetData>
    <row r="2" spans="1:8" ht="19.8">
      <c r="B2" s="158" t="s">
        <v>92</v>
      </c>
      <c r="C2" s="158"/>
    </row>
    <row r="3" spans="1:8" ht="12.75" customHeight="1">
      <c r="B3" s="27" t="s">
        <v>93</v>
      </c>
      <c r="C3" s="27"/>
    </row>
    <row r="4" spans="1:8" ht="12.75" customHeight="1">
      <c r="B4" s="44"/>
      <c r="C4" s="44"/>
    </row>
    <row r="5" spans="1:8" ht="12.75" customHeight="1">
      <c r="A5" s="60" t="s">
        <v>94</v>
      </c>
    </row>
    <row r="6" spans="1:8" ht="12.75" customHeight="1">
      <c r="B6" s="27"/>
      <c r="C6" s="27"/>
    </row>
    <row r="7" spans="1:8" ht="12.75" customHeight="1">
      <c r="A7" s="60" t="s">
        <v>95</v>
      </c>
      <c r="D7" s="159"/>
      <c r="E7" s="159"/>
      <c r="F7" s="159"/>
      <c r="G7" s="159"/>
      <c r="H7" s="159"/>
    </row>
    <row r="9" spans="1:8" ht="12.75" customHeight="1">
      <c r="A9" s="265" t="s">
        <v>96</v>
      </c>
      <c r="B9" s="27" t="s">
        <v>97</v>
      </c>
      <c r="C9" s="27"/>
      <c r="G9" s="25"/>
    </row>
    <row r="10" spans="1:8" ht="12.75" customHeight="1">
      <c r="A10" s="25"/>
      <c r="B10" s="25"/>
      <c r="C10" s="25"/>
      <c r="G10" s="25"/>
    </row>
    <row r="11" spans="1:8" s="25" customFormat="1" ht="12.75" customHeight="1">
      <c r="B11" s="25" t="s">
        <v>98</v>
      </c>
    </row>
    <row r="12" spans="1:8" s="25" customFormat="1" ht="12.75" customHeight="1">
      <c r="B12" s="25" t="s">
        <v>99</v>
      </c>
    </row>
    <row r="13" spans="1:8" s="25" customFormat="1" ht="12.75" customHeight="1">
      <c r="B13" s="25" t="s">
        <v>100</v>
      </c>
    </row>
    <row r="14" spans="1:8" s="25" customFormat="1" ht="12.75" customHeight="1"/>
    <row r="15" spans="1:8" s="25" customFormat="1" ht="12.75" customHeight="1">
      <c r="B15" s="25" t="s">
        <v>101</v>
      </c>
    </row>
    <row r="16" spans="1:8" s="25" customFormat="1" ht="12.75" customHeight="1">
      <c r="B16" s="25" t="s">
        <v>250</v>
      </c>
    </row>
    <row r="17" spans="1:7" s="25" customFormat="1" ht="12.75" customHeight="1">
      <c r="B17" s="25" t="s">
        <v>332</v>
      </c>
      <c r="G17" s="148"/>
    </row>
    <row r="18" spans="1:7" s="25" customFormat="1" ht="12.75" customHeight="1">
      <c r="G18" s="148"/>
    </row>
    <row r="19" spans="1:7" s="25" customFormat="1" ht="12.75" customHeight="1">
      <c r="A19" s="265" t="s">
        <v>102</v>
      </c>
      <c r="B19" s="27" t="s">
        <v>103</v>
      </c>
      <c r="G19" s="148"/>
    </row>
    <row r="20" spans="1:7" s="25" customFormat="1" ht="12.75" customHeight="1">
      <c r="G20" s="148"/>
    </row>
    <row r="21" spans="1:7" s="25" customFormat="1" ht="12.75" customHeight="1">
      <c r="B21" s="25" t="s">
        <v>251</v>
      </c>
      <c r="G21" s="148"/>
    </row>
    <row r="22" spans="1:7" s="25" customFormat="1" ht="12.75" customHeight="1">
      <c r="B22" s="25" t="s">
        <v>334</v>
      </c>
      <c r="G22" s="148"/>
    </row>
    <row r="23" spans="1:7" s="25" customFormat="1" ht="12.75" customHeight="1">
      <c r="B23" s="25" t="s">
        <v>333</v>
      </c>
      <c r="G23" s="148"/>
    </row>
    <row r="24" spans="1:7" s="25" customFormat="1" ht="12.75" customHeight="1">
      <c r="G24" s="148"/>
    </row>
    <row r="25" spans="1:7" s="25" customFormat="1" ht="12.75" customHeight="1">
      <c r="B25" s="197">
        <v>2.1</v>
      </c>
      <c r="C25" s="27" t="s">
        <v>335</v>
      </c>
      <c r="G25" s="148"/>
    </row>
    <row r="26" spans="1:7" s="25" customFormat="1" ht="12.75" customHeight="1">
      <c r="G26" s="148"/>
    </row>
    <row r="27" spans="1:7" s="25" customFormat="1" ht="12.75" customHeight="1">
      <c r="C27" s="25" t="s">
        <v>252</v>
      </c>
      <c r="G27" s="148"/>
    </row>
    <row r="28" spans="1:7" s="25" customFormat="1" ht="12.75" customHeight="1">
      <c r="C28" s="25" t="s">
        <v>336</v>
      </c>
      <c r="G28" s="148"/>
    </row>
    <row r="29" spans="1:7" s="25" customFormat="1" ht="12.75" customHeight="1">
      <c r="G29" s="148"/>
    </row>
    <row r="30" spans="1:7" s="25" customFormat="1" ht="12.75" customHeight="1">
      <c r="C30" s="198" t="s">
        <v>256</v>
      </c>
      <c r="D30" s="199" t="s">
        <v>257</v>
      </c>
      <c r="G30" s="148"/>
    </row>
    <row r="31" spans="1:7" s="25" customFormat="1" ht="12.75" customHeight="1">
      <c r="B31" s="157"/>
      <c r="C31" s="198" t="s">
        <v>337</v>
      </c>
      <c r="D31" s="199" t="s">
        <v>338</v>
      </c>
      <c r="G31" s="148"/>
    </row>
    <row r="32" spans="1:7" s="25" customFormat="1" ht="12.75" customHeight="1">
      <c r="B32" s="157"/>
      <c r="C32" s="198" t="s">
        <v>337</v>
      </c>
      <c r="D32" s="199" t="s">
        <v>339</v>
      </c>
      <c r="G32" s="148"/>
    </row>
    <row r="33" spans="1:15" s="25" customFormat="1" ht="12.75" customHeight="1">
      <c r="G33" s="148"/>
    </row>
    <row r="34" spans="1:15" s="25" customFormat="1" ht="12.75" customHeight="1">
      <c r="C34" s="25" t="s">
        <v>104</v>
      </c>
      <c r="G34" s="148"/>
    </row>
    <row r="35" spans="1:15" s="25" customFormat="1" ht="12.75" customHeight="1">
      <c r="G35" s="148"/>
    </row>
    <row r="36" spans="1:15" s="25" customFormat="1" ht="12.75" customHeight="1">
      <c r="B36" s="197">
        <v>2.2000000000000002</v>
      </c>
      <c r="C36" s="27" t="s">
        <v>105</v>
      </c>
      <c r="D36" s="26"/>
      <c r="E36" s="26"/>
      <c r="F36" s="26"/>
      <c r="G36" s="26"/>
      <c r="H36" s="26"/>
    </row>
    <row r="37" spans="1:15" s="25" customFormat="1" ht="12.75" customHeight="1">
      <c r="D37" s="26"/>
      <c r="E37" s="26"/>
      <c r="F37" s="26"/>
      <c r="G37" s="26"/>
      <c r="H37" s="26"/>
    </row>
    <row r="38" spans="1:15" s="25" customFormat="1" ht="12.75" customHeight="1">
      <c r="C38" s="25" t="s">
        <v>254</v>
      </c>
      <c r="D38" s="26"/>
      <c r="E38" s="26"/>
      <c r="F38" s="26"/>
      <c r="G38" s="26"/>
      <c r="H38" s="26"/>
    </row>
    <row r="39" spans="1:15" s="25" customFormat="1" ht="12.75" customHeight="1">
      <c r="C39" s="25" t="s">
        <v>255</v>
      </c>
      <c r="D39" s="26"/>
      <c r="E39" s="26"/>
      <c r="F39" s="26"/>
      <c r="G39" s="26"/>
      <c r="H39" s="26"/>
    </row>
    <row r="40" spans="1:15" s="25" customFormat="1" ht="12.75" customHeight="1">
      <c r="D40" s="26"/>
      <c r="E40" s="26"/>
      <c r="F40" s="26"/>
      <c r="G40" s="26"/>
      <c r="H40" s="26"/>
    </row>
    <row r="41" spans="1:15" s="25" customFormat="1" ht="12.75" customHeight="1">
      <c r="C41" s="27" t="s">
        <v>293</v>
      </c>
      <c r="D41" s="26"/>
      <c r="E41" s="26"/>
      <c r="F41" s="26"/>
      <c r="G41" s="26"/>
      <c r="H41" s="186"/>
    </row>
    <row r="42" spans="1:15" s="255" customFormat="1" ht="13.8">
      <c r="A42" s="253"/>
      <c r="B42" s="105"/>
      <c r="C42" s="199" t="s">
        <v>294</v>
      </c>
      <c r="D42" s="199" t="s">
        <v>340</v>
      </c>
      <c r="E42" s="254"/>
      <c r="F42" s="254"/>
      <c r="G42" s="254"/>
      <c r="H42" s="266"/>
      <c r="L42" s="256"/>
      <c r="M42" s="256"/>
      <c r="O42" s="256"/>
    </row>
    <row r="43" spans="1:15" s="25" customFormat="1" ht="12.75" customHeight="1">
      <c r="C43" s="162" t="s">
        <v>304</v>
      </c>
      <c r="D43" s="162" t="s">
        <v>305</v>
      </c>
      <c r="G43" s="148"/>
      <c r="H43" s="266"/>
    </row>
    <row r="44" spans="1:15" s="25" customFormat="1" ht="12.75" customHeight="1">
      <c r="C44" s="162" t="s">
        <v>341</v>
      </c>
      <c r="D44" s="199"/>
      <c r="G44" s="148"/>
      <c r="H44" s="200"/>
    </row>
    <row r="45" spans="1:15" s="25" customFormat="1" ht="12.75" customHeight="1">
      <c r="C45" s="162" t="s">
        <v>342</v>
      </c>
      <c r="D45" s="162" t="s">
        <v>343</v>
      </c>
      <c r="G45" s="148"/>
      <c r="H45" s="266"/>
    </row>
    <row r="46" spans="1:15" s="25" customFormat="1" ht="12.75" customHeight="1">
      <c r="C46" s="199"/>
      <c r="D46" s="199" t="s">
        <v>344</v>
      </c>
      <c r="G46" s="148"/>
      <c r="H46" s="200"/>
    </row>
    <row r="47" spans="1:15" s="25" customFormat="1" ht="12.75" customHeight="1">
      <c r="C47" s="199" t="s">
        <v>296</v>
      </c>
      <c r="D47" s="199" t="s">
        <v>295</v>
      </c>
      <c r="G47" s="148"/>
      <c r="H47" s="266"/>
    </row>
    <row r="48" spans="1:15" s="25" customFormat="1" ht="12.75" customHeight="1">
      <c r="C48" s="199" t="s">
        <v>306</v>
      </c>
      <c r="D48" s="199" t="s">
        <v>307</v>
      </c>
      <c r="G48" s="148"/>
      <c r="H48" s="266"/>
    </row>
    <row r="49" spans="2:8" s="25" customFormat="1" ht="12.75" customHeight="1">
      <c r="C49" s="199" t="s">
        <v>345</v>
      </c>
      <c r="D49" s="199" t="s">
        <v>297</v>
      </c>
      <c r="G49" s="148"/>
      <c r="H49" s="266"/>
    </row>
    <row r="50" spans="2:8" s="25" customFormat="1" ht="12.75" customHeight="1">
      <c r="C50" s="25" t="s">
        <v>253</v>
      </c>
      <c r="D50" s="25" t="s">
        <v>298</v>
      </c>
      <c r="G50" s="148"/>
    </row>
    <row r="51" spans="2:8" s="25" customFormat="1" ht="12.75" customHeight="1">
      <c r="C51" s="25" t="s">
        <v>337</v>
      </c>
      <c r="D51" s="25" t="s">
        <v>299</v>
      </c>
    </row>
    <row r="52" spans="2:8" s="25" customFormat="1" ht="12.75" customHeight="1">
      <c r="H52" s="48"/>
    </row>
    <row r="53" spans="2:8" s="25" customFormat="1" ht="12.75" customHeight="1">
      <c r="B53" s="197">
        <v>2.2000000000000002</v>
      </c>
      <c r="C53" s="27" t="s">
        <v>258</v>
      </c>
      <c r="D53" s="26"/>
      <c r="E53" s="26"/>
      <c r="F53" s="26"/>
      <c r="H53" s="48"/>
    </row>
    <row r="54" spans="2:8" s="25" customFormat="1" ht="12.75" customHeight="1">
      <c r="D54" s="26"/>
      <c r="E54" s="26"/>
      <c r="F54" s="26"/>
      <c r="H54" s="48"/>
    </row>
    <row r="55" spans="2:8" s="25" customFormat="1" ht="12.75" customHeight="1">
      <c r="C55" s="27" t="s">
        <v>346</v>
      </c>
      <c r="D55" s="26"/>
      <c r="E55" s="26"/>
      <c r="F55" s="26"/>
      <c r="H55" s="48"/>
    </row>
    <row r="56" spans="2:8" s="25" customFormat="1" ht="12.75" customHeight="1">
      <c r="C56" s="162" t="s">
        <v>300</v>
      </c>
      <c r="D56" s="162" t="s">
        <v>301</v>
      </c>
      <c r="E56" s="254"/>
      <c r="F56" s="254"/>
      <c r="H56" s="48"/>
    </row>
    <row r="57" spans="2:8" s="25" customFormat="1" ht="12.75" customHeight="1">
      <c r="C57" s="162"/>
      <c r="D57" s="162"/>
      <c r="E57" s="254"/>
      <c r="F57" s="254"/>
      <c r="H57" s="48"/>
    </row>
    <row r="58" spans="2:8" s="25" customFormat="1" ht="12.75" customHeight="1">
      <c r="C58" s="27" t="s">
        <v>347</v>
      </c>
      <c r="D58" s="162"/>
      <c r="E58" s="254"/>
      <c r="F58" s="254"/>
      <c r="H58" s="48"/>
    </row>
    <row r="59" spans="2:8" s="25" customFormat="1" ht="12.75" customHeight="1">
      <c r="C59" s="162" t="s">
        <v>106</v>
      </c>
      <c r="D59" s="162" t="s">
        <v>302</v>
      </c>
      <c r="H59" s="48"/>
    </row>
    <row r="60" spans="2:8" s="25" customFormat="1" ht="12.75" customHeight="1">
      <c r="C60" s="199" t="s">
        <v>303</v>
      </c>
      <c r="D60" s="199" t="s">
        <v>348</v>
      </c>
      <c r="H60" s="48"/>
    </row>
    <row r="61" spans="2:8" s="25" customFormat="1" ht="12.75" customHeight="1">
      <c r="C61" s="162"/>
      <c r="D61" s="162"/>
      <c r="H61" s="48"/>
    </row>
    <row r="62" spans="2:8" s="25" customFormat="1" ht="12.75" customHeight="1">
      <c r="C62" s="162" t="s">
        <v>349</v>
      </c>
      <c r="D62" s="162"/>
      <c r="H62" s="48"/>
    </row>
    <row r="63" spans="2:8" s="25" customFormat="1" ht="12.75" customHeight="1">
      <c r="C63" s="199" t="s">
        <v>350</v>
      </c>
      <c r="D63" s="199"/>
      <c r="H63" s="48"/>
    </row>
    <row r="64" spans="2:8" s="25" customFormat="1" ht="12.75" customHeight="1">
      <c r="H64" s="48" t="s">
        <v>371</v>
      </c>
    </row>
    <row r="65" spans="1:8" s="25" customFormat="1" ht="12.75" customHeight="1">
      <c r="H65" s="48"/>
    </row>
    <row r="66" spans="1:8" s="25" customFormat="1" ht="12.75" customHeight="1">
      <c r="H66" s="48"/>
    </row>
    <row r="67" spans="1:8" s="25" customFormat="1" ht="12.75" customHeight="1">
      <c r="H67" s="48"/>
    </row>
    <row r="68" spans="1:8" ht="12.75" customHeight="1">
      <c r="A68" s="25"/>
      <c r="B68" s="197">
        <v>2.2000000000000002</v>
      </c>
      <c r="C68" s="27" t="s">
        <v>258</v>
      </c>
    </row>
    <row r="69" spans="1:8" ht="12.75" customHeight="1">
      <c r="A69" s="25"/>
      <c r="B69" s="25"/>
      <c r="C69" s="25"/>
    </row>
    <row r="70" spans="1:8" ht="12.75" customHeight="1">
      <c r="A70" s="25"/>
      <c r="B70" s="25"/>
      <c r="C70" s="27" t="s">
        <v>353</v>
      </c>
    </row>
    <row r="71" spans="1:8" ht="61.5" customHeight="1">
      <c r="A71" s="25"/>
      <c r="B71" s="25"/>
      <c r="C71" s="347" t="s">
        <v>351</v>
      </c>
      <c r="D71" s="347"/>
      <c r="E71" s="347"/>
      <c r="F71" s="347"/>
      <c r="G71" s="347"/>
      <c r="H71" s="347"/>
    </row>
    <row r="72" spans="1:8" ht="12.75" customHeight="1">
      <c r="A72" s="25"/>
      <c r="B72" s="25"/>
      <c r="C72" s="25"/>
    </row>
    <row r="73" spans="1:8" ht="12.75" customHeight="1">
      <c r="A73" s="25"/>
      <c r="B73" s="25"/>
      <c r="C73" s="348" t="s">
        <v>352</v>
      </c>
      <c r="D73" s="348"/>
      <c r="E73" s="348"/>
      <c r="F73" s="348"/>
      <c r="G73" s="348"/>
      <c r="H73" s="348"/>
    </row>
    <row r="74" spans="1:8" ht="12.75" customHeight="1">
      <c r="A74" s="25"/>
      <c r="B74" s="25"/>
      <c r="C74" s="348"/>
      <c r="D74" s="348"/>
      <c r="E74" s="348"/>
      <c r="F74" s="348"/>
      <c r="G74" s="348"/>
      <c r="H74" s="348"/>
    </row>
    <row r="75" spans="1:8" ht="12.75" customHeight="1">
      <c r="A75" s="25"/>
      <c r="B75" s="25"/>
      <c r="C75" s="25"/>
    </row>
    <row r="76" spans="1:8" s="25" customFormat="1" ht="12.75" customHeight="1">
      <c r="A76" s="265" t="s">
        <v>107</v>
      </c>
      <c r="B76" s="27" t="s">
        <v>108</v>
      </c>
      <c r="C76" s="27"/>
      <c r="D76" s="27"/>
      <c r="E76" s="27"/>
    </row>
    <row r="77" spans="1:8" ht="12.75" customHeight="1">
      <c r="A77" s="25"/>
      <c r="B77" s="25"/>
      <c r="C77" s="25"/>
    </row>
    <row r="78" spans="1:8" ht="12.75" customHeight="1">
      <c r="A78" s="25"/>
      <c r="B78" s="25" t="s">
        <v>354</v>
      </c>
      <c r="C78" s="25"/>
    </row>
    <row r="79" spans="1:8" ht="12.75" customHeight="1">
      <c r="A79" s="25"/>
      <c r="B79" s="25" t="s">
        <v>109</v>
      </c>
      <c r="C79" s="25"/>
    </row>
    <row r="80" spans="1:8" ht="12.75" customHeight="1">
      <c r="A80" s="25"/>
      <c r="B80" s="25"/>
      <c r="C80" s="25"/>
    </row>
    <row r="81" spans="1:7" ht="12.75" customHeight="1">
      <c r="A81" s="322" t="s">
        <v>110</v>
      </c>
      <c r="B81" s="323" t="s">
        <v>111</v>
      </c>
      <c r="C81" s="323"/>
      <c r="D81" s="324"/>
      <c r="E81" s="44"/>
    </row>
    <row r="82" spans="1:7" ht="12.75" customHeight="1">
      <c r="A82" s="25"/>
      <c r="B82" s="25"/>
      <c r="C82" s="25"/>
    </row>
    <row r="83" spans="1:7" ht="12.75" customHeight="1">
      <c r="A83" s="25"/>
      <c r="B83" s="25" t="s">
        <v>379</v>
      </c>
      <c r="C83" s="25"/>
    </row>
    <row r="84" spans="1:7" ht="12.75" customHeight="1">
      <c r="A84" s="25"/>
      <c r="B84" s="25" t="s">
        <v>378</v>
      </c>
      <c r="C84" s="25"/>
    </row>
    <row r="85" spans="1:7" ht="12.75" customHeight="1">
      <c r="A85" s="25"/>
      <c r="B85" s="25"/>
      <c r="C85" s="25"/>
    </row>
    <row r="86" spans="1:7" ht="12.75" customHeight="1">
      <c r="A86" s="265" t="s">
        <v>112</v>
      </c>
      <c r="B86" s="27" t="s">
        <v>113</v>
      </c>
      <c r="C86" s="27"/>
    </row>
    <row r="88" spans="1:7" ht="12.75" customHeight="1">
      <c r="A88" s="25"/>
      <c r="B88" s="25" t="s">
        <v>114</v>
      </c>
      <c r="C88" s="25"/>
    </row>
    <row r="89" spans="1:7" ht="12.75" customHeight="1">
      <c r="A89" s="25"/>
      <c r="B89" s="25"/>
      <c r="C89" s="25"/>
    </row>
    <row r="90" spans="1:7" ht="12.75" customHeight="1">
      <c r="A90" s="265" t="s">
        <v>115</v>
      </c>
      <c r="B90" s="27" t="s">
        <v>116</v>
      </c>
      <c r="C90" s="27"/>
      <c r="D90" s="44"/>
      <c r="E90" s="44"/>
      <c r="F90" s="44"/>
      <c r="G90" s="44"/>
    </row>
    <row r="91" spans="1:7" ht="12.75" customHeight="1">
      <c r="B91" s="105"/>
      <c r="C91" s="105"/>
      <c r="D91" s="106"/>
      <c r="E91" s="107"/>
      <c r="F91" s="106"/>
      <c r="G91" s="107"/>
    </row>
    <row r="92" spans="1:7" ht="12.75" customHeight="1">
      <c r="A92" s="25"/>
      <c r="B92" s="25" t="s">
        <v>117</v>
      </c>
      <c r="C92" s="25"/>
    </row>
    <row r="93" spans="1:7" ht="12.75" customHeight="1">
      <c r="A93" s="25"/>
      <c r="B93" s="25"/>
      <c r="C93" s="25"/>
    </row>
    <row r="94" spans="1:7" ht="12.75" customHeight="1">
      <c r="A94" s="265" t="s">
        <v>118</v>
      </c>
      <c r="B94" s="27" t="s">
        <v>119</v>
      </c>
      <c r="C94" s="27"/>
      <c r="D94" s="44"/>
      <c r="E94" s="44"/>
    </row>
    <row r="95" spans="1:7" ht="12.75" customHeight="1">
      <c r="B95" s="105"/>
      <c r="C95" s="105"/>
      <c r="D95" s="106"/>
      <c r="E95" s="107"/>
      <c r="F95" s="106"/>
      <c r="G95" s="107"/>
    </row>
    <row r="96" spans="1:7" ht="12.75" customHeight="1">
      <c r="A96" s="25"/>
      <c r="B96" s="25" t="s">
        <v>355</v>
      </c>
      <c r="C96" s="25"/>
    </row>
    <row r="97" spans="1:9" ht="12.75" customHeight="1">
      <c r="A97" s="25"/>
      <c r="B97" s="25"/>
      <c r="C97" s="25"/>
    </row>
    <row r="98" spans="1:9" ht="12.75" customHeight="1">
      <c r="A98" s="265" t="s">
        <v>120</v>
      </c>
      <c r="B98" s="27" t="s">
        <v>121</v>
      </c>
      <c r="C98" s="27"/>
    </row>
    <row r="99" spans="1:9" ht="12.75" customHeight="1">
      <c r="B99" s="105"/>
      <c r="C99" s="105"/>
      <c r="D99" s="106"/>
      <c r="E99" s="107"/>
      <c r="F99" s="106"/>
      <c r="G99" s="107"/>
    </row>
    <row r="100" spans="1:9" ht="12.75" customHeight="1">
      <c r="A100" s="25"/>
      <c r="B100" s="25" t="s">
        <v>122</v>
      </c>
      <c r="C100" s="25"/>
    </row>
    <row r="101" spans="1:9" ht="12.75" customHeight="1">
      <c r="A101" s="25"/>
      <c r="B101" s="25"/>
      <c r="C101" s="25"/>
    </row>
    <row r="102" spans="1:9" ht="12.75" customHeight="1">
      <c r="A102" s="265" t="s">
        <v>123</v>
      </c>
      <c r="B102" s="27" t="s">
        <v>124</v>
      </c>
      <c r="C102" s="27"/>
      <c r="D102" s="32" t="s">
        <v>9</v>
      </c>
      <c r="I102" s="48"/>
    </row>
    <row r="103" spans="1:9" ht="12.75" customHeight="1">
      <c r="B103" s="105"/>
      <c r="C103" s="105"/>
      <c r="D103" s="106"/>
      <c r="E103" s="107"/>
      <c r="F103" s="106"/>
      <c r="G103" s="107"/>
    </row>
    <row r="104" spans="1:9" ht="12.75" customHeight="1">
      <c r="A104" s="27"/>
      <c r="B104" s="83" t="s">
        <v>125</v>
      </c>
      <c r="C104" s="108" t="s">
        <v>126</v>
      </c>
      <c r="D104" s="32"/>
      <c r="I104" s="48"/>
    </row>
    <row r="105" spans="1:9" ht="9.75" customHeight="1">
      <c r="A105" s="27"/>
      <c r="B105" s="27"/>
      <c r="C105" s="27"/>
      <c r="F105" s="354" t="str">
        <f>SOCI!G7</f>
        <v>3 months ended</v>
      </c>
      <c r="G105" s="354"/>
      <c r="I105" s="48"/>
    </row>
    <row r="106" spans="1:9" ht="12.75" customHeight="1">
      <c r="A106" s="25"/>
      <c r="B106" s="33"/>
      <c r="C106" s="33"/>
      <c r="F106" s="207" t="str">
        <f>SOCI!G8</f>
        <v>31-3-15</v>
      </c>
      <c r="G106" s="207" t="str">
        <f>SOCI!H8</f>
        <v>31-3-14</v>
      </c>
      <c r="I106" s="48"/>
    </row>
    <row r="107" spans="1:9" ht="12.75" customHeight="1">
      <c r="A107" s="25"/>
      <c r="F107" s="187" t="s">
        <v>5</v>
      </c>
      <c r="G107" s="187" t="s">
        <v>5</v>
      </c>
      <c r="I107" s="48"/>
    </row>
    <row r="108" spans="1:9" ht="12.75" customHeight="1">
      <c r="A108" s="25"/>
      <c r="C108" s="27" t="s">
        <v>127</v>
      </c>
    </row>
    <row r="109" spans="1:9" ht="12.75" customHeight="1">
      <c r="A109" s="25"/>
      <c r="C109" s="25" t="s">
        <v>128</v>
      </c>
      <c r="F109" s="89">
        <v>11608</v>
      </c>
      <c r="G109" s="89">
        <v>15761</v>
      </c>
    </row>
    <row r="110" spans="1:9" ht="12.75" customHeight="1">
      <c r="A110" s="25"/>
      <c r="C110" s="25" t="s">
        <v>129</v>
      </c>
      <c r="F110" s="89">
        <v>0</v>
      </c>
      <c r="G110" s="89">
        <v>0</v>
      </c>
    </row>
    <row r="111" spans="1:9" ht="12.75" customHeight="1">
      <c r="A111" s="25"/>
      <c r="C111" s="25" t="s">
        <v>130</v>
      </c>
      <c r="F111" s="90">
        <v>25</v>
      </c>
      <c r="G111" s="90">
        <v>25</v>
      </c>
    </row>
    <row r="112" spans="1:9" ht="12.75" customHeight="1">
      <c r="A112" s="25"/>
      <c r="C112" s="25" t="s">
        <v>131</v>
      </c>
      <c r="F112" s="89">
        <f>SUM(F109:F111)</f>
        <v>11633</v>
      </c>
      <c r="G112" s="89">
        <f>SUM(G109:G111)</f>
        <v>15786</v>
      </c>
    </row>
    <row r="113" spans="1:12" ht="12.75" customHeight="1">
      <c r="A113" s="25"/>
      <c r="C113" s="25" t="s">
        <v>132</v>
      </c>
      <c r="F113" s="109">
        <v>-1528</v>
      </c>
      <c r="G113" s="109">
        <v>-2212</v>
      </c>
    </row>
    <row r="114" spans="1:12" ht="12.75" customHeight="1">
      <c r="A114" s="25"/>
      <c r="C114" s="25" t="s">
        <v>133</v>
      </c>
      <c r="F114" s="91">
        <f>SUM(F112:F113)</f>
        <v>10105</v>
      </c>
      <c r="G114" s="91">
        <f>SUM(G112:G113)</f>
        <v>13574</v>
      </c>
      <c r="H114" s="78"/>
      <c r="I114" s="26" t="s">
        <v>9</v>
      </c>
      <c r="J114" s="195"/>
      <c r="K114" s="78">
        <f>F114-SOCI!D11</f>
        <v>0</v>
      </c>
      <c r="L114" s="78">
        <f>G114-SOCI!E11</f>
        <v>0</v>
      </c>
    </row>
    <row r="115" spans="1:12" ht="12.75" customHeight="1">
      <c r="A115" s="25"/>
      <c r="D115" s="92"/>
      <c r="E115" s="92"/>
    </row>
    <row r="116" spans="1:12" ht="12.75" customHeight="1">
      <c r="A116" s="25"/>
      <c r="C116" s="27" t="s">
        <v>134</v>
      </c>
      <c r="D116" s="92"/>
      <c r="E116" s="92"/>
    </row>
    <row r="117" spans="1:12" ht="12.75" customHeight="1">
      <c r="A117" s="25"/>
      <c r="C117" s="25" t="s">
        <v>128</v>
      </c>
      <c r="F117" s="89">
        <v>198</v>
      </c>
      <c r="G117" s="89">
        <v>184</v>
      </c>
      <c r="H117" s="78"/>
      <c r="J117" s="78"/>
    </row>
    <row r="118" spans="1:12" ht="12.75" customHeight="1">
      <c r="A118" s="25"/>
      <c r="C118" s="25" t="s">
        <v>129</v>
      </c>
      <c r="F118" s="89">
        <v>0</v>
      </c>
      <c r="G118" s="89">
        <v>-34</v>
      </c>
    </row>
    <row r="119" spans="1:12" ht="12.75" customHeight="1">
      <c r="A119" s="25"/>
      <c r="C119" s="25" t="s">
        <v>130</v>
      </c>
      <c r="F119" s="90">
        <v>-38</v>
      </c>
      <c r="G119" s="90">
        <v>-70</v>
      </c>
    </row>
    <row r="120" spans="1:12" ht="12.75" customHeight="1">
      <c r="A120" s="25"/>
      <c r="C120" s="25"/>
      <c r="F120" s="89">
        <f>SOCI!G27</f>
        <v>160</v>
      </c>
      <c r="G120" s="89">
        <f>SUM(G117:G119)</f>
        <v>80</v>
      </c>
      <c r="H120" s="78"/>
      <c r="K120" s="78"/>
    </row>
    <row r="121" spans="1:12" ht="12.75" customHeight="1">
      <c r="A121" s="25"/>
      <c r="C121" s="25" t="s">
        <v>135</v>
      </c>
      <c r="F121" s="109">
        <v>0</v>
      </c>
      <c r="G121" s="109">
        <v>0</v>
      </c>
    </row>
    <row r="122" spans="1:12" ht="12.75" customHeight="1" thickBot="1">
      <c r="A122" s="25"/>
      <c r="C122" s="25" t="s">
        <v>317</v>
      </c>
      <c r="F122" s="91">
        <f>+F121+F120</f>
        <v>160</v>
      </c>
      <c r="G122" s="91">
        <f>+G121+G120</f>
        <v>80</v>
      </c>
      <c r="H122" s="78"/>
      <c r="J122" s="78"/>
      <c r="K122" s="78">
        <f>F122-SOCI!D31</f>
        <v>0</v>
      </c>
      <c r="L122" s="78">
        <f>G122-SOCI!E31</f>
        <v>0</v>
      </c>
    </row>
    <row r="123" spans="1:12" ht="12.75" customHeight="1" thickTop="1"/>
    <row r="124" spans="1:12" ht="12.75" customHeight="1">
      <c r="H124" s="48"/>
    </row>
    <row r="125" spans="1:12" ht="12.75" customHeight="1">
      <c r="H125" s="48"/>
    </row>
    <row r="126" spans="1:12" ht="12.75" customHeight="1">
      <c r="H126" s="48" t="s">
        <v>372</v>
      </c>
    </row>
    <row r="127" spans="1:12" ht="12.75" customHeight="1">
      <c r="H127" s="48"/>
    </row>
    <row r="128" spans="1:12" ht="12.75" customHeight="1">
      <c r="H128" s="48"/>
    </row>
    <row r="129" spans="1:12" ht="12.75" customHeight="1">
      <c r="A129" s="265" t="s">
        <v>123</v>
      </c>
      <c r="B129" s="27" t="s">
        <v>366</v>
      </c>
      <c r="H129" s="48"/>
    </row>
    <row r="130" spans="1:12" ht="12.75" customHeight="1">
      <c r="H130" s="48"/>
    </row>
    <row r="131" spans="1:12" ht="12.75" customHeight="1">
      <c r="B131" s="110" t="s">
        <v>136</v>
      </c>
      <c r="C131" s="110" t="s">
        <v>137</v>
      </c>
    </row>
    <row r="132" spans="1:12" ht="12.75" customHeight="1">
      <c r="B132" s="105"/>
      <c r="C132" s="105"/>
      <c r="D132" s="355" t="s">
        <v>34</v>
      </c>
      <c r="E132" s="355"/>
      <c r="F132" s="355" t="s">
        <v>138</v>
      </c>
      <c r="G132" s="355"/>
    </row>
    <row r="133" spans="1:12" ht="12.75" customHeight="1">
      <c r="B133" s="105"/>
      <c r="C133" s="105"/>
      <c r="D133" s="356" t="str">
        <f>SOCI!G7</f>
        <v>3 months ended</v>
      </c>
      <c r="E133" s="356"/>
      <c r="F133" s="356"/>
      <c r="G133" s="356"/>
    </row>
    <row r="134" spans="1:12" ht="12.75" customHeight="1">
      <c r="B134" s="105"/>
      <c r="C134" s="105"/>
      <c r="D134" s="160" t="str">
        <f>F106</f>
        <v>31-3-15</v>
      </c>
      <c r="E134" s="160" t="str">
        <f>G106</f>
        <v>31-3-14</v>
      </c>
      <c r="F134" s="160" t="str">
        <f>D134</f>
        <v>31-3-15</v>
      </c>
      <c r="G134" s="161" t="str">
        <f>E134</f>
        <v>31-3-14</v>
      </c>
    </row>
    <row r="135" spans="1:12" ht="12.75" customHeight="1">
      <c r="B135" s="105"/>
      <c r="C135" s="105"/>
      <c r="D135" s="188" t="s">
        <v>5</v>
      </c>
      <c r="E135" s="188" t="s">
        <v>5</v>
      </c>
      <c r="F135" s="188" t="s">
        <v>5</v>
      </c>
      <c r="G135" s="188" t="s">
        <v>5</v>
      </c>
    </row>
    <row r="136" spans="1:12" ht="12.75" customHeight="1">
      <c r="B136" s="105"/>
      <c r="C136" s="105"/>
      <c r="D136" s="106"/>
      <c r="E136" s="107"/>
      <c r="F136" s="106"/>
      <c r="G136" s="107"/>
    </row>
    <row r="137" spans="1:12" ht="12.75" customHeight="1">
      <c r="C137" s="162" t="s">
        <v>139</v>
      </c>
      <c r="D137" s="93">
        <v>1102</v>
      </c>
      <c r="E137" s="93">
        <v>1075</v>
      </c>
      <c r="F137" s="93">
        <f>F139-F138</f>
        <v>1733</v>
      </c>
      <c r="G137" s="93">
        <f>G139-G138</f>
        <v>3420</v>
      </c>
      <c r="H137" s="101"/>
    </row>
    <row r="138" spans="1:12" ht="12.75" customHeight="1">
      <c r="C138" s="162" t="s">
        <v>140</v>
      </c>
      <c r="D138" s="93">
        <f>D139-D137</f>
        <v>9003</v>
      </c>
      <c r="E138" s="93">
        <f>E139-E137</f>
        <v>12499</v>
      </c>
      <c r="F138" s="93">
        <v>10820</v>
      </c>
      <c r="G138" s="93">
        <v>13224</v>
      </c>
      <c r="H138" s="101"/>
      <c r="J138" s="78"/>
    </row>
    <row r="139" spans="1:12" ht="12.75" customHeight="1">
      <c r="B139" s="105"/>
      <c r="C139" s="105"/>
      <c r="D139" s="91">
        <f>SOCI!G11</f>
        <v>10105</v>
      </c>
      <c r="E139" s="91">
        <f>G114</f>
        <v>13574</v>
      </c>
      <c r="F139" s="91">
        <f>SOFP!F11</f>
        <v>12553</v>
      </c>
      <c r="G139" s="91">
        <v>16644</v>
      </c>
      <c r="H139" s="196"/>
      <c r="K139" s="78" t="e">
        <f>F139-SOFP!#REF!</f>
        <v>#REF!</v>
      </c>
      <c r="L139" s="78">
        <f>D139-F114</f>
        <v>0</v>
      </c>
    </row>
    <row r="140" spans="1:12" ht="12.75" customHeight="1">
      <c r="B140" s="105"/>
      <c r="C140" s="105"/>
      <c r="D140" s="106"/>
      <c r="E140" s="107"/>
      <c r="F140" s="106"/>
      <c r="G140" s="107"/>
      <c r="J140" s="46"/>
    </row>
    <row r="141" spans="1:12" ht="12.75" customHeight="1">
      <c r="A141" s="265" t="s">
        <v>141</v>
      </c>
      <c r="B141" s="27" t="s">
        <v>142</v>
      </c>
      <c r="C141" s="27"/>
      <c r="D141" s="81"/>
      <c r="E141" s="82"/>
      <c r="F141" s="81"/>
      <c r="G141" s="163"/>
    </row>
    <row r="142" spans="1:12" ht="12.75" customHeight="1">
      <c r="B142" s="105"/>
      <c r="C142" s="105"/>
      <c r="D142" s="106"/>
      <c r="E142" s="107"/>
      <c r="F142" s="106"/>
      <c r="G142" s="107"/>
    </row>
    <row r="143" spans="1:12" s="25" customFormat="1" ht="12.75" customHeight="1">
      <c r="B143" s="25" t="s">
        <v>143</v>
      </c>
    </row>
    <row r="144" spans="1:12" s="25" customFormat="1" ht="12.75" customHeight="1">
      <c r="B144" s="25" t="s">
        <v>144</v>
      </c>
    </row>
    <row r="146" spans="1:8" ht="12.75" customHeight="1">
      <c r="A146" s="265" t="s">
        <v>145</v>
      </c>
      <c r="B146" s="27" t="s">
        <v>146</v>
      </c>
      <c r="C146" s="27"/>
    </row>
    <row r="147" spans="1:8" ht="10.5" customHeight="1">
      <c r="B147" s="105"/>
      <c r="C147" s="105"/>
      <c r="D147" s="106"/>
      <c r="E147" s="107"/>
      <c r="F147" s="106"/>
      <c r="G147" s="107"/>
    </row>
    <row r="148" spans="1:8" ht="12.75" customHeight="1">
      <c r="A148" s="25"/>
      <c r="B148" s="25" t="s">
        <v>147</v>
      </c>
      <c r="C148" s="25"/>
    </row>
    <row r="149" spans="1:8" ht="12.75" customHeight="1">
      <c r="A149" s="25"/>
      <c r="B149" s="25" t="s">
        <v>148</v>
      </c>
      <c r="C149" s="25"/>
    </row>
    <row r="150" spans="1:8" ht="9.75" customHeight="1"/>
    <row r="151" spans="1:8" ht="12.75" customHeight="1">
      <c r="A151" s="265" t="s">
        <v>149</v>
      </c>
      <c r="B151" s="83" t="s">
        <v>150</v>
      </c>
      <c r="C151" s="83"/>
    </row>
    <row r="152" spans="1:8" ht="12.75" customHeight="1">
      <c r="B152" s="105"/>
      <c r="C152" s="105"/>
      <c r="D152" s="106"/>
      <c r="E152" s="107"/>
      <c r="F152" s="106"/>
      <c r="G152" s="107"/>
    </row>
    <row r="153" spans="1:8" ht="12.75" customHeight="1">
      <c r="B153" s="25" t="s">
        <v>151</v>
      </c>
      <c r="C153" s="25"/>
    </row>
    <row r="155" spans="1:8" ht="12.75" customHeight="1">
      <c r="A155" s="265" t="s">
        <v>152</v>
      </c>
      <c r="B155" s="27" t="s">
        <v>153</v>
      </c>
      <c r="C155" s="27"/>
      <c r="D155" s="44"/>
    </row>
    <row r="156" spans="1:8" ht="12.75" customHeight="1">
      <c r="B156" s="105"/>
      <c r="C156" s="105"/>
      <c r="D156" s="106"/>
      <c r="E156" s="107"/>
      <c r="F156" s="106"/>
      <c r="G156" s="107"/>
    </row>
    <row r="157" spans="1:8" ht="12.75" customHeight="1">
      <c r="A157" s="25"/>
      <c r="B157" s="25" t="s">
        <v>154</v>
      </c>
      <c r="C157" s="25"/>
    </row>
    <row r="158" spans="1:8" ht="12.75" customHeight="1">
      <c r="A158" s="25"/>
      <c r="B158" s="35"/>
      <c r="C158" s="35"/>
    </row>
    <row r="159" spans="1:8" s="291" customFormat="1" ht="12.75" customHeight="1">
      <c r="A159" s="322" t="s">
        <v>155</v>
      </c>
      <c r="B159" s="323" t="s">
        <v>156</v>
      </c>
      <c r="C159" s="323"/>
      <c r="D159" s="325"/>
      <c r="E159" s="325"/>
      <c r="F159" s="325"/>
      <c r="G159" s="325"/>
      <c r="H159" s="325"/>
    </row>
    <row r="160" spans="1:8" s="291" customFormat="1" ht="12.75" customHeight="1">
      <c r="A160" s="325"/>
      <c r="B160" s="326"/>
      <c r="C160" s="326"/>
      <c r="D160" s="327"/>
      <c r="E160" s="328"/>
      <c r="F160" s="327"/>
      <c r="G160" s="328"/>
      <c r="H160" s="325"/>
    </row>
    <row r="161" spans="1:13" s="291" customFormat="1" ht="12.75" customHeight="1">
      <c r="A161" s="329"/>
      <c r="B161" s="329" t="s">
        <v>265</v>
      </c>
      <c r="C161" s="329"/>
      <c r="D161" s="330"/>
      <c r="E161" s="330"/>
      <c r="F161" s="330"/>
      <c r="G161" s="325"/>
      <c r="H161" s="325"/>
    </row>
    <row r="162" spans="1:13" s="291" customFormat="1" ht="12.75" customHeight="1">
      <c r="A162" s="329"/>
      <c r="B162" s="329" t="s">
        <v>266</v>
      </c>
      <c r="C162" s="329"/>
      <c r="D162" s="330"/>
      <c r="E162" s="330"/>
      <c r="F162" s="330"/>
      <c r="G162" s="325"/>
      <c r="H162" s="325"/>
    </row>
    <row r="163" spans="1:13" ht="12.75" customHeight="1">
      <c r="A163" s="25"/>
      <c r="B163" s="25"/>
      <c r="C163" s="25"/>
      <c r="D163" s="28"/>
      <c r="E163" s="28"/>
      <c r="F163" s="28"/>
    </row>
    <row r="164" spans="1:13" s="150" customFormat="1" ht="12.75" customHeight="1">
      <c r="A164" s="60" t="s">
        <v>157</v>
      </c>
      <c r="B164" s="60"/>
      <c r="C164" s="60"/>
      <c r="D164" s="149"/>
      <c r="E164" s="149"/>
    </row>
    <row r="165" spans="1:13" s="150" customFormat="1" ht="12.75" customHeight="1">
      <c r="A165" s="60" t="s">
        <v>158</v>
      </c>
      <c r="D165" s="149"/>
      <c r="E165" s="149"/>
    </row>
    <row r="166" spans="1:13" ht="9.75" customHeight="1">
      <c r="A166" s="25"/>
      <c r="B166" s="25"/>
      <c r="C166" s="25"/>
      <c r="D166" s="26" t="s">
        <v>9</v>
      </c>
    </row>
    <row r="167" spans="1:13" ht="12.75" customHeight="1">
      <c r="A167" s="265" t="s">
        <v>96</v>
      </c>
      <c r="B167" s="27" t="s">
        <v>159</v>
      </c>
      <c r="C167" s="27"/>
      <c r="D167" s="37"/>
      <c r="E167" s="44"/>
    </row>
    <row r="168" spans="1:13" ht="12.75" customHeight="1">
      <c r="A168" s="38"/>
      <c r="B168" s="38"/>
      <c r="C168" s="38"/>
      <c r="D168" s="353" t="s">
        <v>31</v>
      </c>
      <c r="E168" s="353"/>
      <c r="F168" s="353" t="s">
        <v>32</v>
      </c>
      <c r="G168" s="353"/>
    </row>
    <row r="169" spans="1:13" ht="12.75" customHeight="1">
      <c r="A169" s="38"/>
      <c r="B169" s="38"/>
      <c r="C169" s="38"/>
      <c r="D169" s="352" t="s">
        <v>33</v>
      </c>
      <c r="E169" s="352"/>
      <c r="F169" s="352" t="str">
        <f>SOCI!G7</f>
        <v>3 months ended</v>
      </c>
      <c r="G169" s="352"/>
    </row>
    <row r="170" spans="1:13" ht="12.75" customHeight="1">
      <c r="A170" s="38"/>
      <c r="B170" s="38"/>
      <c r="C170" s="38"/>
      <c r="D170" s="186" t="s">
        <v>160</v>
      </c>
      <c r="E170" s="186" t="s">
        <v>160</v>
      </c>
      <c r="F170" s="186" t="s">
        <v>160</v>
      </c>
      <c r="G170" s="186" t="s">
        <v>160</v>
      </c>
    </row>
    <row r="171" spans="1:13" s="40" customFormat="1" ht="12.75" customHeight="1">
      <c r="A171" s="103"/>
      <c r="B171" s="103"/>
      <c r="C171" s="103"/>
      <c r="D171" s="189" t="str">
        <f>D134</f>
        <v>31-3-15</v>
      </c>
      <c r="E171" s="189" t="str">
        <f>E134</f>
        <v>31-3-14</v>
      </c>
      <c r="F171" s="189" t="str">
        <f>F134</f>
        <v>31-3-15</v>
      </c>
      <c r="G171" s="189" t="str">
        <f>G134</f>
        <v>31-3-14</v>
      </c>
    </row>
    <row r="172" spans="1:13" ht="12.75" customHeight="1">
      <c r="A172" s="38"/>
      <c r="B172" s="38"/>
      <c r="C172" s="38"/>
      <c r="D172" s="187" t="s">
        <v>5</v>
      </c>
      <c r="E172" s="187" t="s">
        <v>5</v>
      </c>
      <c r="F172" s="187" t="s">
        <v>5</v>
      </c>
      <c r="G172" s="187" t="s">
        <v>5</v>
      </c>
    </row>
    <row r="173" spans="1:13" ht="12.75" customHeight="1">
      <c r="A173" s="38"/>
      <c r="B173" s="38"/>
      <c r="C173" s="38"/>
      <c r="D173" s="39"/>
    </row>
    <row r="174" spans="1:13" s="25" customFormat="1" ht="12.75" customHeight="1">
      <c r="B174" s="25" t="s">
        <v>34</v>
      </c>
      <c r="D174" s="92">
        <f>SOCI!D11</f>
        <v>10105</v>
      </c>
      <c r="E174" s="104">
        <f>SOCI!E11</f>
        <v>13574</v>
      </c>
      <c r="F174" s="92">
        <f>SOCI!G11</f>
        <v>10105</v>
      </c>
      <c r="G174" s="104">
        <f>SOCI!H11</f>
        <v>13574</v>
      </c>
      <c r="H174" s="164"/>
      <c r="I174" s="165"/>
      <c r="J174" s="209"/>
      <c r="K174" s="242">
        <f>+E174-D174</f>
        <v>3469</v>
      </c>
      <c r="L174" s="165">
        <f>+K174/E174</f>
        <v>0.25556210402239576</v>
      </c>
      <c r="M174" s="165"/>
    </row>
    <row r="175" spans="1:13" s="25" customFormat="1" ht="12.75" customHeight="1">
      <c r="B175" s="25" t="s">
        <v>317</v>
      </c>
      <c r="D175" s="92">
        <f>SOCI!D27</f>
        <v>160</v>
      </c>
      <c r="E175" s="92">
        <f>SOCI!E27</f>
        <v>80</v>
      </c>
      <c r="F175" s="92">
        <f>SOCI!G27</f>
        <v>160</v>
      </c>
      <c r="G175" s="92">
        <f>SOCI!H27</f>
        <v>80</v>
      </c>
      <c r="J175" s="209"/>
      <c r="K175" s="209">
        <f>F174-G174</f>
        <v>-3469</v>
      </c>
      <c r="L175" s="165">
        <f>K175/G174</f>
        <v>-0.25556210402239576</v>
      </c>
      <c r="M175" s="165"/>
    </row>
    <row r="176" spans="1:13" ht="12.75" customHeight="1">
      <c r="A176" s="38"/>
      <c r="B176" s="38"/>
      <c r="C176" s="38"/>
      <c r="D176" s="39"/>
    </row>
    <row r="177" spans="1:9" ht="12.75" customHeight="1">
      <c r="A177" s="38"/>
      <c r="B177" s="258" t="s">
        <v>161</v>
      </c>
      <c r="C177" s="259"/>
      <c r="D177" s="260"/>
      <c r="E177" s="240"/>
      <c r="F177" s="240"/>
      <c r="G177" s="240"/>
      <c r="H177" s="240"/>
      <c r="I177" s="240"/>
    </row>
    <row r="178" spans="1:9" ht="12.75" customHeight="1">
      <c r="A178" s="25"/>
      <c r="B178" s="331" t="s">
        <v>381</v>
      </c>
      <c r="C178" s="329"/>
      <c r="D178" s="330"/>
      <c r="E178" s="330"/>
      <c r="F178" s="330"/>
      <c r="G178" s="330"/>
      <c r="H178" s="330"/>
      <c r="I178" s="240"/>
    </row>
    <row r="179" spans="1:9" ht="12.75" customHeight="1">
      <c r="A179" s="25"/>
      <c r="B179" s="331" t="s">
        <v>392</v>
      </c>
      <c r="C179" s="329"/>
      <c r="D179" s="330"/>
      <c r="E179" s="330"/>
      <c r="F179" s="330"/>
      <c r="G179" s="330"/>
      <c r="H179" s="330"/>
      <c r="I179" s="240"/>
    </row>
    <row r="180" spans="1:9" ht="12.75" customHeight="1">
      <c r="A180" s="25"/>
      <c r="B180" s="331" t="s">
        <v>384</v>
      </c>
      <c r="C180" s="329"/>
      <c r="D180" s="330"/>
      <c r="E180" s="330"/>
      <c r="F180" s="330"/>
      <c r="G180" s="330"/>
      <c r="H180" s="330"/>
      <c r="I180" s="240"/>
    </row>
    <row r="181" spans="1:9" ht="12.75" customHeight="1">
      <c r="A181" s="25"/>
      <c r="B181" s="325"/>
      <c r="C181" s="329"/>
      <c r="D181" s="330"/>
      <c r="E181" s="330"/>
      <c r="F181" s="330"/>
      <c r="G181" s="330"/>
      <c r="H181" s="330"/>
      <c r="I181" s="240"/>
    </row>
    <row r="182" spans="1:9" ht="12.75" customHeight="1">
      <c r="A182" s="25"/>
      <c r="B182" s="332" t="s">
        <v>380</v>
      </c>
      <c r="C182" s="329"/>
      <c r="D182" s="330"/>
      <c r="E182" s="330"/>
      <c r="F182" s="330"/>
      <c r="G182" s="330"/>
      <c r="H182" s="330"/>
      <c r="I182" s="240"/>
    </row>
    <row r="183" spans="1:9" ht="12.75" customHeight="1">
      <c r="A183" s="25"/>
      <c r="B183" s="331" t="s">
        <v>386</v>
      </c>
      <c r="C183" s="329"/>
      <c r="D183" s="330"/>
      <c r="E183" s="330"/>
      <c r="F183" s="330"/>
      <c r="G183" s="330"/>
      <c r="H183" s="330"/>
      <c r="I183" s="240"/>
    </row>
    <row r="184" spans="1:9" ht="12.75" customHeight="1">
      <c r="A184" s="25"/>
      <c r="B184" s="331"/>
      <c r="C184" s="331"/>
      <c r="D184" s="333"/>
      <c r="E184" s="333"/>
      <c r="F184" s="333"/>
      <c r="G184" s="333"/>
      <c r="H184" s="330"/>
      <c r="I184" s="240"/>
    </row>
    <row r="185" spans="1:9" ht="12.75" customHeight="1">
      <c r="A185" s="25"/>
      <c r="B185" s="240"/>
      <c r="C185" s="240"/>
      <c r="D185" s="240"/>
      <c r="E185" s="240"/>
      <c r="F185" s="240"/>
      <c r="G185" s="240"/>
      <c r="H185" s="240"/>
      <c r="I185" s="240"/>
    </row>
    <row r="186" spans="1:9" ht="12.75" customHeight="1">
      <c r="A186" s="38"/>
      <c r="C186" s="258"/>
      <c r="D186" s="259"/>
      <c r="E186" s="260"/>
      <c r="F186" s="240"/>
      <c r="G186" s="240"/>
      <c r="H186" s="240"/>
      <c r="I186" s="240"/>
    </row>
    <row r="187" spans="1:9" ht="12.75" customHeight="1">
      <c r="A187" s="25"/>
      <c r="C187" s="331"/>
      <c r="D187" s="331"/>
      <c r="E187" s="333"/>
      <c r="F187" s="333"/>
      <c r="G187" s="333"/>
      <c r="H187" s="333"/>
      <c r="I187" s="272"/>
    </row>
    <row r="188" spans="1:9" ht="12.75" customHeight="1">
      <c r="A188" s="25"/>
      <c r="C188" s="331"/>
      <c r="D188" s="331"/>
      <c r="E188" s="333"/>
      <c r="F188" s="333"/>
      <c r="G188" s="333"/>
      <c r="H188" s="333"/>
      <c r="I188" s="272"/>
    </row>
    <row r="189" spans="1:9" ht="12.75" customHeight="1">
      <c r="A189" s="25"/>
      <c r="C189" s="331"/>
      <c r="D189" s="331"/>
      <c r="E189" s="333"/>
      <c r="F189" s="333"/>
      <c r="G189" s="333"/>
      <c r="H189" s="333"/>
      <c r="I189" s="272"/>
    </row>
    <row r="190" spans="1:9" ht="12.75" customHeight="1">
      <c r="A190" s="25"/>
      <c r="C190" s="325"/>
      <c r="D190" s="325"/>
      <c r="E190" s="325"/>
      <c r="F190" s="325"/>
      <c r="G190" s="325"/>
      <c r="H190" s="325"/>
      <c r="I190" s="273"/>
    </row>
    <row r="191" spans="1:9" ht="12.75" customHeight="1">
      <c r="A191" s="25"/>
      <c r="C191" s="331"/>
      <c r="D191" s="331"/>
      <c r="E191" s="333"/>
      <c r="F191" s="333"/>
      <c r="G191" s="333"/>
      <c r="H191" s="333"/>
      <c r="I191" s="272"/>
    </row>
    <row r="192" spans="1:9" ht="12.75" customHeight="1">
      <c r="A192" s="25"/>
      <c r="C192" s="331"/>
      <c r="D192" s="331"/>
      <c r="E192" s="333"/>
      <c r="F192" s="333"/>
      <c r="G192" s="333"/>
      <c r="H192" s="333"/>
    </row>
    <row r="193" spans="1:15" ht="12.75" customHeight="1">
      <c r="A193" s="25"/>
      <c r="B193" s="98"/>
      <c r="H193" s="48" t="s">
        <v>373</v>
      </c>
    </row>
    <row r="194" spans="1:15" ht="12.75" customHeight="1">
      <c r="A194" s="265" t="s">
        <v>102</v>
      </c>
      <c r="B194" s="27" t="s">
        <v>162</v>
      </c>
      <c r="C194" s="25"/>
      <c r="H194" s="27"/>
      <c r="N194" s="113"/>
      <c r="O194" s="113"/>
    </row>
    <row r="195" spans="1:15" ht="12.75" customHeight="1">
      <c r="A195" s="38"/>
      <c r="B195" s="38"/>
      <c r="C195" s="38"/>
      <c r="D195" s="39"/>
      <c r="F195" s="353" t="s">
        <v>31</v>
      </c>
      <c r="G195" s="353"/>
    </row>
    <row r="196" spans="1:15" ht="12.75" customHeight="1">
      <c r="A196" s="38"/>
      <c r="B196" s="38"/>
      <c r="C196" s="38"/>
      <c r="D196" s="39"/>
      <c r="F196" s="352" t="s">
        <v>33</v>
      </c>
      <c r="G196" s="352"/>
    </row>
    <row r="197" spans="1:15" ht="12.75" customHeight="1">
      <c r="A197" s="38"/>
      <c r="B197" s="38"/>
      <c r="C197" s="38"/>
      <c r="D197" s="39"/>
      <c r="F197" s="186" t="s">
        <v>160</v>
      </c>
      <c r="G197" s="186" t="s">
        <v>160</v>
      </c>
    </row>
    <row r="198" spans="1:15" ht="12.75" customHeight="1">
      <c r="A198" s="38"/>
      <c r="B198" s="38"/>
      <c r="C198" s="38"/>
      <c r="D198" s="39"/>
      <c r="F198" s="189" t="str">
        <f>D171</f>
        <v>31-3-15</v>
      </c>
      <c r="G198" s="267" t="s">
        <v>382</v>
      </c>
    </row>
    <row r="199" spans="1:15" ht="12.75" customHeight="1">
      <c r="A199" s="38"/>
      <c r="B199" s="38"/>
      <c r="C199" s="38"/>
      <c r="D199" s="39"/>
      <c r="F199" s="187" t="s">
        <v>5</v>
      </c>
      <c r="G199" s="187" t="s">
        <v>5</v>
      </c>
    </row>
    <row r="200" spans="1:15" ht="12.75" customHeight="1">
      <c r="A200" s="38"/>
      <c r="B200" s="38"/>
      <c r="C200" s="38"/>
      <c r="D200" s="39"/>
      <c r="F200" s="151"/>
      <c r="G200" s="151"/>
    </row>
    <row r="201" spans="1:15" ht="12.75" customHeight="1">
      <c r="A201" s="38"/>
      <c r="B201" s="25" t="s">
        <v>34</v>
      </c>
      <c r="C201" s="38"/>
      <c r="D201" s="39"/>
      <c r="F201" s="92">
        <f>SOCI!D11</f>
        <v>10105</v>
      </c>
      <c r="G201" s="104">
        <v>20902</v>
      </c>
      <c r="H201" s="101"/>
      <c r="J201" s="209"/>
      <c r="K201" s="165">
        <f>F201/G201-1</f>
        <v>-0.51655343986221414</v>
      </c>
      <c r="L201" s="46">
        <f>G201-F201</f>
        <v>10797</v>
      </c>
    </row>
    <row r="202" spans="1:15" ht="12.75" customHeight="1">
      <c r="A202" s="38"/>
      <c r="B202" s="25" t="s">
        <v>317</v>
      </c>
      <c r="C202" s="38"/>
      <c r="D202" s="39"/>
      <c r="F202" s="92">
        <f>SOCI!D27</f>
        <v>160</v>
      </c>
      <c r="G202" s="92">
        <v>-34</v>
      </c>
      <c r="J202" s="209"/>
      <c r="K202" s="165">
        <f>F202/G202-1</f>
        <v>-5.7058823529411766</v>
      </c>
    </row>
    <row r="203" spans="1:15" ht="12.75" customHeight="1">
      <c r="B203" s="240"/>
      <c r="C203" s="240"/>
      <c r="D203" s="240"/>
      <c r="E203" s="240"/>
      <c r="F203" s="240"/>
      <c r="G203" s="240"/>
      <c r="H203" s="240"/>
    </row>
    <row r="204" spans="1:15" ht="12.75" customHeight="1">
      <c r="A204" s="25"/>
      <c r="B204" s="329" t="s">
        <v>383</v>
      </c>
      <c r="C204" s="329"/>
      <c r="D204" s="325"/>
      <c r="E204" s="325"/>
      <c r="F204" s="335"/>
      <c r="G204" s="335"/>
      <c r="H204" s="336"/>
      <c r="I204" s="113"/>
      <c r="K204" s="166"/>
    </row>
    <row r="205" spans="1:15" ht="12.75" customHeight="1">
      <c r="A205" s="25"/>
      <c r="B205" s="329" t="s">
        <v>385</v>
      </c>
      <c r="C205" s="329"/>
      <c r="D205" s="325"/>
      <c r="E205" s="325"/>
      <c r="F205" s="335"/>
      <c r="G205" s="335"/>
      <c r="H205" s="336"/>
      <c r="I205" s="113"/>
      <c r="K205" s="167"/>
    </row>
    <row r="206" spans="1:15" ht="12.75" customHeight="1">
      <c r="A206" s="25"/>
      <c r="B206" s="329" t="s">
        <v>393</v>
      </c>
      <c r="C206" s="329"/>
      <c r="D206" s="325"/>
      <c r="E206" s="325"/>
      <c r="F206" s="335"/>
      <c r="G206" s="335"/>
      <c r="H206" s="336"/>
      <c r="I206" s="113"/>
    </row>
    <row r="207" spans="1:15" ht="11.25" customHeight="1">
      <c r="A207" s="25"/>
      <c r="B207" s="329" t="s">
        <v>394</v>
      </c>
      <c r="C207" s="329"/>
      <c r="D207" s="325"/>
      <c r="E207" s="325"/>
      <c r="F207" s="335"/>
      <c r="G207" s="335"/>
      <c r="H207" s="336"/>
      <c r="I207" s="113"/>
    </row>
    <row r="208" spans="1:15" ht="12.75" customHeight="1">
      <c r="A208" s="25"/>
      <c r="B208" s="25"/>
      <c r="C208" s="25"/>
      <c r="F208" s="40"/>
      <c r="G208" s="40"/>
      <c r="H208" s="334"/>
      <c r="I208" s="113"/>
    </row>
    <row r="209" spans="1:14" ht="12.75" customHeight="1">
      <c r="A209" s="25"/>
      <c r="B209" s="25" t="s">
        <v>390</v>
      </c>
      <c r="C209" s="25"/>
      <c r="D209" s="25"/>
      <c r="E209" s="25"/>
      <c r="F209" s="25"/>
      <c r="G209" s="25"/>
      <c r="H209" s="25"/>
      <c r="I209" s="113"/>
    </row>
    <row r="210" spans="1:14" ht="12.75" customHeight="1">
      <c r="A210" s="25"/>
      <c r="B210" s="25" t="s">
        <v>389</v>
      </c>
      <c r="C210" s="25"/>
      <c r="D210" s="25"/>
      <c r="E210" s="25"/>
      <c r="F210" s="25"/>
      <c r="G210" s="25"/>
      <c r="H210" s="25"/>
      <c r="I210" s="113"/>
    </row>
    <row r="211" spans="1:14" ht="12.75" customHeight="1">
      <c r="A211" s="25"/>
      <c r="B211" s="329" t="s">
        <v>388</v>
      </c>
      <c r="C211" s="329"/>
      <c r="D211" s="325"/>
      <c r="E211" s="325"/>
      <c r="F211" s="335"/>
      <c r="G211" s="335"/>
      <c r="H211" s="336"/>
    </row>
    <row r="212" spans="1:14" ht="12.75" customHeight="1">
      <c r="A212" s="25"/>
    </row>
    <row r="213" spans="1:14" ht="12.75" customHeight="1">
      <c r="A213" s="25"/>
      <c r="B213" s="329"/>
      <c r="C213" s="329"/>
      <c r="D213" s="325"/>
      <c r="E213" s="325"/>
      <c r="F213" s="335"/>
      <c r="G213" s="335"/>
      <c r="H213" s="336"/>
    </row>
    <row r="214" spans="1:14" ht="12.75" customHeight="1">
      <c r="A214" s="268" t="s">
        <v>107</v>
      </c>
      <c r="B214" s="258" t="s">
        <v>163</v>
      </c>
      <c r="C214" s="258"/>
      <c r="D214" s="240"/>
      <c r="E214" s="240" t="s">
        <v>9</v>
      </c>
      <c r="F214" s="261"/>
      <c r="G214" s="240"/>
      <c r="H214" s="262"/>
      <c r="I214" s="113"/>
      <c r="N214" s="241"/>
    </row>
    <row r="215" spans="1:14" ht="9" customHeight="1">
      <c r="A215" s="259"/>
      <c r="B215" s="259"/>
      <c r="C215" s="259"/>
      <c r="D215" s="260"/>
      <c r="E215" s="240"/>
      <c r="F215" s="240"/>
      <c r="G215" s="240"/>
      <c r="H215" s="240"/>
      <c r="N215" s="241"/>
    </row>
    <row r="216" spans="1:14" ht="12.75" customHeight="1">
      <c r="A216" s="259"/>
      <c r="B216" s="25" t="s">
        <v>395</v>
      </c>
      <c r="C216" s="38"/>
      <c r="D216" s="39"/>
      <c r="N216" s="241"/>
    </row>
    <row r="217" spans="1:14" ht="12.75" customHeight="1">
      <c r="A217" s="259"/>
      <c r="B217" s="25" t="s">
        <v>391</v>
      </c>
      <c r="C217" s="38"/>
      <c r="D217" s="39"/>
    </row>
    <row r="218" spans="1:14" ht="12.75" customHeight="1">
      <c r="A218" s="259"/>
      <c r="B218" s="25"/>
      <c r="C218" s="38"/>
      <c r="D218" s="39"/>
    </row>
    <row r="219" spans="1:14" ht="12.75" customHeight="1">
      <c r="A219" s="259"/>
      <c r="B219" s="25" t="s">
        <v>387</v>
      </c>
      <c r="C219" s="38"/>
      <c r="D219" s="39"/>
    </row>
    <row r="220" spans="1:14" ht="12.75" customHeight="1">
      <c r="A220" s="259"/>
    </row>
    <row r="221" spans="1:14" ht="12.75" customHeight="1">
      <c r="A221" s="259"/>
      <c r="G221" s="325"/>
      <c r="H221" s="325"/>
      <c r="I221" s="325"/>
      <c r="J221" s="325"/>
    </row>
    <row r="222" spans="1:14" ht="12.75" customHeight="1">
      <c r="A222" s="25"/>
      <c r="B222" s="25"/>
      <c r="C222" s="25"/>
    </row>
    <row r="223" spans="1:14" ht="12.75" customHeight="1">
      <c r="A223" s="265" t="s">
        <v>110</v>
      </c>
      <c r="B223" s="27" t="s">
        <v>164</v>
      </c>
      <c r="C223" s="27"/>
      <c r="H223" s="113"/>
      <c r="I223" s="113"/>
    </row>
    <row r="224" spans="1:14" ht="9" customHeight="1">
      <c r="A224" s="38"/>
      <c r="B224" s="38"/>
      <c r="C224" s="38"/>
      <c r="D224" s="39"/>
      <c r="H224" s="26" t="s">
        <v>9</v>
      </c>
    </row>
    <row r="225" spans="1:11" ht="12.75" customHeight="1">
      <c r="A225" s="25"/>
      <c r="B225" s="25" t="s">
        <v>165</v>
      </c>
      <c r="C225" s="25"/>
    </row>
    <row r="226" spans="1:11" ht="12.75" customHeight="1">
      <c r="A226" s="25"/>
      <c r="B226" s="25"/>
      <c r="C226" s="25"/>
      <c r="D226" s="152"/>
      <c r="E226" s="40"/>
      <c r="F226" s="153"/>
    </row>
    <row r="227" spans="1:11" ht="12.75" customHeight="1">
      <c r="A227" s="265" t="s">
        <v>112</v>
      </c>
      <c r="B227" s="278" t="s">
        <v>259</v>
      </c>
      <c r="C227" s="25"/>
    </row>
    <row r="228" spans="1:11" ht="13.2">
      <c r="A228" s="25"/>
      <c r="B228" s="25"/>
      <c r="C228" s="25"/>
      <c r="D228" s="203"/>
      <c r="E228" s="203"/>
      <c r="G228" s="208" t="s">
        <v>308</v>
      </c>
      <c r="H228" s="176"/>
    </row>
    <row r="229" spans="1:11" ht="13.2">
      <c r="A229" s="25"/>
      <c r="B229" s="25"/>
      <c r="C229" s="25"/>
      <c r="D229" s="203"/>
      <c r="E229" s="203"/>
      <c r="G229" s="208" t="s">
        <v>160</v>
      </c>
      <c r="H229" s="176"/>
    </row>
    <row r="230" spans="1:11" ht="13.2">
      <c r="A230" s="25"/>
      <c r="B230" s="25"/>
      <c r="C230" s="25"/>
      <c r="D230" s="203"/>
      <c r="E230" s="203"/>
      <c r="G230" s="277" t="str">
        <f>F198</f>
        <v>31-3-15</v>
      </c>
      <c r="H230" s="176"/>
    </row>
    <row r="231" spans="1:11" ht="12.75" customHeight="1">
      <c r="A231" s="25"/>
      <c r="B231" s="25"/>
      <c r="C231" s="25"/>
      <c r="D231" s="186"/>
      <c r="E231" s="186"/>
      <c r="G231" s="187" t="s">
        <v>5</v>
      </c>
      <c r="H231" s="274"/>
    </row>
    <row r="232" spans="1:11" ht="12.75" customHeight="1">
      <c r="A232" s="25"/>
      <c r="B232" s="25" t="s">
        <v>166</v>
      </c>
      <c r="C232" s="25"/>
      <c r="H232" s="40"/>
    </row>
    <row r="233" spans="1:11" ht="12.75" customHeight="1">
      <c r="A233" s="25"/>
      <c r="B233" s="25" t="s">
        <v>167</v>
      </c>
      <c r="C233" s="25"/>
      <c r="D233" s="104"/>
      <c r="E233" s="104"/>
      <c r="G233" s="104">
        <f>'CASH FLOW'!F13</f>
        <v>569</v>
      </c>
      <c r="H233" s="275"/>
      <c r="K233" s="195"/>
    </row>
    <row r="234" spans="1:11" ht="12.75" customHeight="1">
      <c r="A234" s="25"/>
      <c r="B234" s="25" t="s">
        <v>168</v>
      </c>
      <c r="C234" s="25"/>
      <c r="D234" s="104"/>
      <c r="E234" s="202"/>
      <c r="G234" s="104">
        <f>'CASH FLOW'!F15</f>
        <v>1034</v>
      </c>
      <c r="H234" s="275"/>
      <c r="K234" s="195"/>
    </row>
    <row r="235" spans="1:11" ht="12.75" customHeight="1">
      <c r="A235" s="25"/>
      <c r="B235" s="25" t="s">
        <v>169</v>
      </c>
      <c r="C235" s="25"/>
      <c r="D235" s="201"/>
      <c r="E235" s="104"/>
      <c r="G235" s="104">
        <f>'CASH FLOW'!F16</f>
        <v>-21</v>
      </c>
      <c r="H235" s="275"/>
      <c r="K235" s="195"/>
    </row>
    <row r="236" spans="1:11" ht="12.75" customHeight="1">
      <c r="A236" s="25"/>
      <c r="B236" s="25" t="s">
        <v>356</v>
      </c>
      <c r="C236" s="25"/>
      <c r="D236" s="201"/>
      <c r="E236" s="201"/>
      <c r="G236" s="104">
        <v>-2</v>
      </c>
      <c r="H236" s="276"/>
      <c r="K236" s="195"/>
    </row>
    <row r="237" spans="1:11" ht="12.75" customHeight="1">
      <c r="A237" s="25"/>
      <c r="B237" s="25" t="s">
        <v>263</v>
      </c>
      <c r="C237" s="25"/>
      <c r="G237" s="104">
        <v>40</v>
      </c>
    </row>
    <row r="238" spans="1:11" ht="12.75" customHeight="1">
      <c r="A238" s="25"/>
      <c r="B238" s="25"/>
      <c r="C238" s="25"/>
      <c r="G238" s="104"/>
    </row>
    <row r="239" spans="1:11" ht="12.75" customHeight="1">
      <c r="A239" s="25"/>
      <c r="B239" s="17" t="s">
        <v>170</v>
      </c>
      <c r="C239" s="25"/>
    </row>
    <row r="240" spans="1:11" ht="12.75" customHeight="1">
      <c r="A240" s="25"/>
      <c r="B240" s="25" t="s">
        <v>171</v>
      </c>
      <c r="C240" s="25"/>
    </row>
    <row r="241" spans="1:12" ht="12.75" customHeight="1">
      <c r="A241" s="25"/>
      <c r="B241" s="25"/>
      <c r="C241" s="25"/>
    </row>
    <row r="242" spans="1:12" ht="12.75" customHeight="1">
      <c r="A242" s="265" t="s">
        <v>115</v>
      </c>
      <c r="B242" s="27" t="s">
        <v>41</v>
      </c>
      <c r="C242" s="27"/>
      <c r="D242" s="36" t="s">
        <v>9</v>
      </c>
      <c r="F242" s="28"/>
      <c r="G242" s="28"/>
    </row>
    <row r="243" spans="1:12" ht="12.75" customHeight="1">
      <c r="A243" s="25"/>
      <c r="B243" s="25"/>
      <c r="C243" s="25"/>
      <c r="D243" s="353" t="s">
        <v>31</v>
      </c>
      <c r="E243" s="353"/>
      <c r="F243" s="353" t="s">
        <v>32</v>
      </c>
      <c r="G243" s="353"/>
    </row>
    <row r="244" spans="1:12" ht="12.75" customHeight="1">
      <c r="A244" s="25"/>
      <c r="B244" s="25"/>
      <c r="C244" s="25"/>
      <c r="D244" s="352" t="str">
        <f>D169</f>
        <v>3 months ended</v>
      </c>
      <c r="E244" s="352"/>
      <c r="F244" s="352" t="str">
        <f>F169</f>
        <v>3 months ended</v>
      </c>
      <c r="G244" s="352"/>
      <c r="H244" s="26" t="s">
        <v>9</v>
      </c>
    </row>
    <row r="245" spans="1:12" ht="12.75" customHeight="1">
      <c r="A245" s="25"/>
      <c r="B245" s="25"/>
      <c r="C245" s="25"/>
      <c r="D245" s="186" t="s">
        <v>160</v>
      </c>
      <c r="E245" s="186" t="s">
        <v>160</v>
      </c>
      <c r="F245" s="186" t="s">
        <v>160</v>
      </c>
      <c r="G245" s="186" t="s">
        <v>160</v>
      </c>
    </row>
    <row r="246" spans="1:12" ht="12.75" customHeight="1">
      <c r="A246" s="25"/>
      <c r="B246" s="25"/>
      <c r="C246" s="25"/>
      <c r="D246" s="189" t="str">
        <f>D171</f>
        <v>31-3-15</v>
      </c>
      <c r="E246" s="189" t="str">
        <f>E171</f>
        <v>31-3-14</v>
      </c>
      <c r="F246" s="189" t="str">
        <f>F171</f>
        <v>31-3-15</v>
      </c>
      <c r="G246" s="189" t="str">
        <f>G171</f>
        <v>31-3-14</v>
      </c>
    </row>
    <row r="247" spans="1:12" ht="12.75" customHeight="1">
      <c r="A247" s="25"/>
      <c r="C247" s="25"/>
      <c r="D247" s="187" t="s">
        <v>5</v>
      </c>
      <c r="E247" s="187" t="s">
        <v>5</v>
      </c>
      <c r="F247" s="187" t="s">
        <v>5</v>
      </c>
      <c r="G247" s="187" t="s">
        <v>5</v>
      </c>
    </row>
    <row r="248" spans="1:12" ht="12.75" customHeight="1">
      <c r="A248" s="25"/>
      <c r="C248" s="25"/>
      <c r="D248" s="152"/>
      <c r="E248" s="40"/>
      <c r="F248" s="153"/>
      <c r="G248" s="28"/>
    </row>
    <row r="249" spans="1:12" ht="12.75" customHeight="1">
      <c r="A249" s="25"/>
      <c r="B249" s="25" t="s">
        <v>172</v>
      </c>
      <c r="C249" s="25"/>
      <c r="D249" s="201">
        <f>SOCI!D29</f>
        <v>0</v>
      </c>
      <c r="E249" s="201">
        <f>SOCI!E29</f>
        <v>0</v>
      </c>
      <c r="F249" s="201">
        <f>SOCI!G29</f>
        <v>0</v>
      </c>
      <c r="G249" s="201">
        <f>SOCI!H29</f>
        <v>0</v>
      </c>
      <c r="K249" s="78">
        <f>+D249+D250-SOCI!D29</f>
        <v>0</v>
      </c>
      <c r="L249" s="78">
        <f>+F249+F250-SOCI!G29</f>
        <v>0</v>
      </c>
    </row>
    <row r="250" spans="1:12" ht="12.75" customHeight="1" thickBot="1">
      <c r="A250" s="25"/>
      <c r="B250" s="25" t="s">
        <v>173</v>
      </c>
      <c r="C250" s="25"/>
      <c r="D250" s="210">
        <v>0</v>
      </c>
      <c r="E250" s="210">
        <f>G250-0</f>
        <v>0</v>
      </c>
      <c r="F250" s="210">
        <v>0</v>
      </c>
      <c r="G250" s="210">
        <v>0</v>
      </c>
    </row>
    <row r="251" spans="1:12" ht="12.75" customHeight="1">
      <c r="A251" s="25"/>
      <c r="B251" s="25"/>
      <c r="C251" s="25"/>
      <c r="D251" s="152"/>
      <c r="E251" s="40"/>
      <c r="F251" s="153"/>
      <c r="G251" s="28"/>
    </row>
    <row r="252" spans="1:12" ht="12.75" customHeight="1">
      <c r="A252" s="265" t="s">
        <v>118</v>
      </c>
      <c r="B252" s="27" t="s">
        <v>174</v>
      </c>
      <c r="C252" s="27"/>
      <c r="D252" s="28"/>
      <c r="E252" s="28"/>
      <c r="F252" s="28"/>
      <c r="G252" s="28"/>
    </row>
    <row r="253" spans="1:12" ht="12.75" customHeight="1">
      <c r="A253" s="38"/>
      <c r="B253" s="38"/>
      <c r="C253" s="38"/>
      <c r="D253" s="39"/>
      <c r="H253" s="26" t="s">
        <v>9</v>
      </c>
    </row>
    <row r="254" spans="1:12" ht="12.75" customHeight="1">
      <c r="A254" s="38"/>
      <c r="B254" s="351" t="s">
        <v>309</v>
      </c>
      <c r="C254" s="351"/>
      <c r="D254" s="351"/>
      <c r="E254" s="351"/>
      <c r="F254" s="351"/>
      <c r="G254" s="351"/>
      <c r="H254" s="351"/>
    </row>
    <row r="255" spans="1:12" ht="12.75" customHeight="1">
      <c r="A255" s="38"/>
      <c r="B255" s="294"/>
      <c r="C255" s="294"/>
      <c r="D255" s="294"/>
      <c r="E255" s="294"/>
      <c r="F255" s="294"/>
      <c r="G255" s="294"/>
      <c r="H255" s="294"/>
    </row>
    <row r="256" spans="1:12" ht="12.75" customHeight="1">
      <c r="A256" s="38"/>
      <c r="B256" s="294"/>
      <c r="C256" s="294"/>
      <c r="D256" s="294"/>
      <c r="E256" s="294"/>
      <c r="F256" s="294"/>
      <c r="G256" s="294"/>
      <c r="H256" s="294"/>
    </row>
    <row r="257" spans="1:11" ht="12.75" customHeight="1">
      <c r="A257" s="38"/>
      <c r="B257" s="294"/>
      <c r="C257" s="294"/>
      <c r="D257" s="294"/>
      <c r="E257" s="294"/>
      <c r="F257" s="294"/>
      <c r="G257" s="294"/>
      <c r="H257" s="294"/>
    </row>
    <row r="258" spans="1:11" ht="12.75" customHeight="1">
      <c r="A258" s="38"/>
      <c r="B258" s="294"/>
      <c r="C258" s="294"/>
      <c r="D258" s="294"/>
      <c r="E258" s="294"/>
      <c r="F258" s="294"/>
      <c r="G258" s="294"/>
      <c r="H258" s="294"/>
    </row>
    <row r="259" spans="1:11" ht="12.75" customHeight="1">
      <c r="A259" s="25"/>
      <c r="B259" s="25"/>
      <c r="C259" s="25"/>
      <c r="D259" s="28"/>
      <c r="E259" s="28"/>
      <c r="F259" s="28"/>
      <c r="G259" s="28"/>
      <c r="H259" s="48" t="s">
        <v>374</v>
      </c>
    </row>
    <row r="260" spans="1:11" ht="12.75" customHeight="1">
      <c r="A260" s="265" t="s">
        <v>120</v>
      </c>
      <c r="B260" s="27" t="s">
        <v>175</v>
      </c>
      <c r="C260" s="27"/>
      <c r="D260" s="44"/>
      <c r="E260" s="28"/>
      <c r="F260" s="28"/>
      <c r="G260" s="28"/>
    </row>
    <row r="261" spans="1:11" ht="12.75" customHeight="1">
      <c r="A261" s="38"/>
      <c r="B261" s="38"/>
      <c r="C261" s="38"/>
      <c r="D261" s="39"/>
      <c r="H261" s="26" t="s">
        <v>9</v>
      </c>
    </row>
    <row r="262" spans="1:11" ht="12.75" customHeight="1">
      <c r="A262" s="25"/>
      <c r="B262" s="25" t="s">
        <v>357</v>
      </c>
      <c r="C262" s="25"/>
      <c r="D262" s="168"/>
      <c r="F262" s="168"/>
      <c r="G262" s="28"/>
    </row>
    <row r="263" spans="1:11" ht="12.75" customHeight="1">
      <c r="A263" s="25"/>
      <c r="B263" s="25"/>
      <c r="C263" s="25"/>
      <c r="D263" s="168"/>
      <c r="F263" s="168"/>
      <c r="G263" s="28"/>
    </row>
    <row r="264" spans="1:11" ht="12.75" customHeight="1">
      <c r="A264" s="25"/>
      <c r="B264" s="25"/>
      <c r="C264" s="25"/>
      <c r="D264" s="352" t="s">
        <v>176</v>
      </c>
      <c r="E264" s="352"/>
      <c r="F264" s="44"/>
      <c r="G264" s="186" t="s">
        <v>55</v>
      </c>
    </row>
    <row r="265" spans="1:11" ht="12.75" customHeight="1">
      <c r="A265" s="25"/>
      <c r="B265" s="25"/>
      <c r="C265" s="25"/>
      <c r="D265" s="186" t="s">
        <v>177</v>
      </c>
      <c r="E265" s="186" t="s">
        <v>178</v>
      </c>
      <c r="F265" s="44"/>
      <c r="G265" s="186" t="s">
        <v>179</v>
      </c>
    </row>
    <row r="266" spans="1:11" ht="12.75" customHeight="1">
      <c r="A266" s="25"/>
      <c r="B266" s="25"/>
      <c r="C266" s="25"/>
      <c r="D266" s="187" t="s">
        <v>5</v>
      </c>
      <c r="E266" s="187" t="s">
        <v>5</v>
      </c>
      <c r="F266" s="44"/>
      <c r="G266" s="187" t="s">
        <v>5</v>
      </c>
      <c r="H266" s="34"/>
    </row>
    <row r="267" spans="1:11" ht="12.75" customHeight="1">
      <c r="A267" s="25"/>
      <c r="B267" s="27" t="s">
        <v>180</v>
      </c>
      <c r="C267" s="27"/>
      <c r="D267" s="25"/>
      <c r="E267" s="25"/>
      <c r="G267" s="25"/>
    </row>
    <row r="268" spans="1:11" ht="12.75" customHeight="1">
      <c r="A268" s="25"/>
      <c r="B268" s="25" t="s">
        <v>181</v>
      </c>
      <c r="C268" s="27"/>
      <c r="D268" s="215">
        <v>0</v>
      </c>
      <c r="E268" s="92">
        <v>1149</v>
      </c>
      <c r="G268" s="92">
        <f>SUM(E268:E268)</f>
        <v>1149</v>
      </c>
    </row>
    <row r="269" spans="1:11" ht="12.75" customHeight="1">
      <c r="A269" s="25"/>
      <c r="B269" s="25" t="s">
        <v>182</v>
      </c>
      <c r="C269" s="25"/>
      <c r="D269" s="92">
        <v>0</v>
      </c>
      <c r="E269" s="92">
        <v>15454</v>
      </c>
      <c r="F269" s="78"/>
      <c r="G269" s="92">
        <f>SUM(D269:E269)</f>
        <v>15454</v>
      </c>
    </row>
    <row r="270" spans="1:11" ht="12.75" customHeight="1">
      <c r="A270" s="25"/>
      <c r="B270" s="25" t="s">
        <v>183</v>
      </c>
      <c r="C270" s="25"/>
      <c r="D270" s="215">
        <v>0</v>
      </c>
      <c r="E270" s="215">
        <v>2197</v>
      </c>
      <c r="F270" s="78"/>
      <c r="G270" s="92">
        <f>SUM(D270:E270)</f>
        <v>2197</v>
      </c>
    </row>
    <row r="271" spans="1:11" ht="12.75" customHeight="1">
      <c r="A271" s="25"/>
      <c r="B271" s="25" t="s">
        <v>184</v>
      </c>
      <c r="C271" s="25"/>
      <c r="D271" s="257">
        <v>25</v>
      </c>
      <c r="E271" s="215">
        <v>49</v>
      </c>
      <c r="F271" s="78"/>
      <c r="G271" s="92">
        <f>SUM(D271:E271)</f>
        <v>74</v>
      </c>
    </row>
    <row r="272" spans="1:11" ht="12.75" customHeight="1">
      <c r="A272" s="25"/>
      <c r="B272" s="27"/>
      <c r="C272" s="27"/>
      <c r="D272" s="94">
        <f>SUM(D268:D271)</f>
        <v>25</v>
      </c>
      <c r="E272" s="94">
        <f>SUM(E268:E271)</f>
        <v>18849</v>
      </c>
      <c r="F272" s="78"/>
      <c r="G272" s="94">
        <f>SUM(G268:G271)</f>
        <v>18874</v>
      </c>
      <c r="H272" s="78"/>
      <c r="K272" s="78">
        <f>G272-SOFP!F37</f>
        <v>0</v>
      </c>
    </row>
    <row r="273" spans="1:11" ht="8.25" customHeight="1">
      <c r="A273" s="25"/>
      <c r="B273" s="25"/>
      <c r="C273" s="25"/>
      <c r="D273" s="92"/>
      <c r="E273" s="92"/>
      <c r="F273" s="78"/>
      <c r="G273" s="92"/>
    </row>
    <row r="274" spans="1:11" ht="12.75" customHeight="1">
      <c r="A274" s="25"/>
      <c r="B274" s="27" t="s">
        <v>185</v>
      </c>
      <c r="C274" s="27"/>
      <c r="D274" s="92"/>
      <c r="E274" s="92"/>
      <c r="F274" s="78"/>
      <c r="G274" s="92"/>
    </row>
    <row r="275" spans="1:11" ht="12.75" customHeight="1">
      <c r="A275" s="25"/>
      <c r="B275" s="25" t="s">
        <v>184</v>
      </c>
      <c r="C275" s="25"/>
      <c r="D275" s="280">
        <v>0</v>
      </c>
      <c r="E275" s="281">
        <v>86</v>
      </c>
      <c r="F275" s="78"/>
      <c r="G275" s="282">
        <f>SUM(D275:E275)</f>
        <v>86</v>
      </c>
      <c r="K275" s="78">
        <f>G275-SOFP!F30</f>
        <v>0</v>
      </c>
    </row>
    <row r="276" spans="1:11" ht="6" customHeight="1">
      <c r="A276" s="25"/>
      <c r="B276" s="25"/>
      <c r="C276" s="25"/>
      <c r="D276" s="92"/>
      <c r="E276" s="92"/>
      <c r="F276" s="78"/>
      <c r="G276" s="92"/>
    </row>
    <row r="277" spans="1:11" ht="12.75" customHeight="1" thickBot="1">
      <c r="A277" s="25"/>
      <c r="B277" s="27" t="s">
        <v>186</v>
      </c>
      <c r="C277" s="27"/>
      <c r="D277" s="95">
        <f>+D272+D275</f>
        <v>25</v>
      </c>
      <c r="E277" s="95">
        <f>+E272+E275</f>
        <v>18935</v>
      </c>
      <c r="F277" s="78"/>
      <c r="G277" s="95">
        <f>+G272+G275</f>
        <v>18960</v>
      </c>
      <c r="H277" s="78"/>
    </row>
    <row r="278" spans="1:11" ht="12.75" customHeight="1">
      <c r="A278" s="25"/>
      <c r="B278" s="27"/>
      <c r="C278" s="27"/>
      <c r="D278" s="185"/>
      <c r="E278" s="185"/>
      <c r="F278" s="78"/>
      <c r="G278" s="185"/>
    </row>
    <row r="279" spans="1:11" ht="12.75" customHeight="1">
      <c r="A279" s="265" t="s">
        <v>123</v>
      </c>
      <c r="B279" s="27" t="s">
        <v>187</v>
      </c>
      <c r="C279" s="27"/>
      <c r="D279" s="25"/>
      <c r="E279" s="25"/>
      <c r="F279" s="25"/>
      <c r="G279" s="25"/>
      <c r="I279" s="169"/>
    </row>
    <row r="280" spans="1:11" ht="12.75" customHeight="1">
      <c r="A280" s="25"/>
      <c r="B280" s="25"/>
      <c r="C280" s="25"/>
      <c r="D280" s="25"/>
      <c r="E280" s="25"/>
      <c r="F280" s="25"/>
      <c r="G280" s="25"/>
      <c r="I280" s="169"/>
    </row>
    <row r="281" spans="1:11" ht="12.75" customHeight="1">
      <c r="A281" s="25"/>
      <c r="B281" s="25" t="s">
        <v>188</v>
      </c>
      <c r="C281" s="25"/>
      <c r="D281" s="25"/>
      <c r="E281" s="25"/>
      <c r="F281" s="25"/>
      <c r="G281" s="25"/>
      <c r="I281" s="169"/>
    </row>
    <row r="282" spans="1:11" ht="12.75" customHeight="1">
      <c r="A282" s="25"/>
      <c r="B282" s="27"/>
      <c r="C282" s="27"/>
      <c r="D282" s="185"/>
      <c r="E282" s="185"/>
      <c r="F282" s="78"/>
      <c r="G282" s="185"/>
      <c r="H282" s="78"/>
    </row>
    <row r="283" spans="1:11" ht="12.75" customHeight="1">
      <c r="A283" s="265" t="s">
        <v>141</v>
      </c>
      <c r="B283" s="27" t="s">
        <v>189</v>
      </c>
      <c r="C283" s="27"/>
      <c r="D283" s="25"/>
      <c r="E283" s="25"/>
      <c r="F283" s="25"/>
      <c r="G283" s="25"/>
    </row>
    <row r="284" spans="1:11" ht="12.75" customHeight="1">
      <c r="A284" s="25"/>
      <c r="B284" s="25"/>
      <c r="C284" s="25"/>
      <c r="D284" s="25"/>
      <c r="E284" s="25"/>
      <c r="F284" s="25"/>
      <c r="G284" s="25"/>
    </row>
    <row r="285" spans="1:11" ht="12.75" customHeight="1">
      <c r="A285" s="25"/>
      <c r="B285" s="25" t="s">
        <v>190</v>
      </c>
      <c r="C285" s="25"/>
      <c r="D285" s="25"/>
      <c r="E285" s="25"/>
      <c r="F285" s="25"/>
      <c r="G285" s="25"/>
    </row>
    <row r="286" spans="1:11" ht="12.75" customHeight="1">
      <c r="H286" s="48"/>
    </row>
    <row r="287" spans="1:11" s="279" customFormat="1" ht="12.75" customHeight="1">
      <c r="A287" s="322" t="s">
        <v>145</v>
      </c>
      <c r="B287" s="323" t="s">
        <v>358</v>
      </c>
      <c r="C287" s="323"/>
      <c r="D287" s="329"/>
      <c r="E287" s="329"/>
      <c r="F287" s="329"/>
      <c r="G287" s="329"/>
      <c r="H287" s="325"/>
    </row>
    <row r="288" spans="1:11" ht="12.75" customHeight="1">
      <c r="A288" s="323"/>
      <c r="B288" s="323"/>
      <c r="C288" s="323"/>
      <c r="D288" s="329"/>
      <c r="E288" s="329"/>
      <c r="F288" s="329"/>
      <c r="G288" s="329"/>
      <c r="H288" s="325"/>
    </row>
    <row r="289" spans="1:8" s="279" customFormat="1" ht="12.75" customHeight="1">
      <c r="A289" s="337" t="s">
        <v>191</v>
      </c>
      <c r="B289" s="323" t="s">
        <v>359</v>
      </c>
      <c r="C289" s="323"/>
      <c r="D289" s="329"/>
      <c r="E289" s="329"/>
      <c r="F289" s="329"/>
      <c r="G289" s="329"/>
      <c r="H289" s="325"/>
    </row>
    <row r="290" spans="1:8" ht="12.75" customHeight="1">
      <c r="A290" s="27"/>
      <c r="B290" s="27"/>
      <c r="C290" s="27"/>
      <c r="D290" s="25"/>
      <c r="E290" s="25"/>
      <c r="F290" s="25"/>
      <c r="G290" s="25"/>
    </row>
    <row r="291" spans="1:8" ht="12.75" customHeight="1">
      <c r="A291" s="27"/>
      <c r="B291" s="98" t="s">
        <v>360</v>
      </c>
      <c r="C291" s="98"/>
      <c r="D291" s="98"/>
      <c r="E291" s="98"/>
      <c r="F291" s="98"/>
      <c r="G291" s="98"/>
    </row>
    <row r="292" spans="1:8" ht="12.75" customHeight="1">
      <c r="A292" s="27"/>
      <c r="B292" s="35" t="s">
        <v>262</v>
      </c>
      <c r="C292" s="35"/>
      <c r="D292" s="35"/>
      <c r="E292" s="35"/>
      <c r="F292" s="35"/>
      <c r="G292" s="35"/>
    </row>
    <row r="293" spans="1:8" ht="12.75" customHeight="1">
      <c r="A293" s="27"/>
      <c r="B293" s="35"/>
      <c r="C293" s="35"/>
      <c r="D293" s="35"/>
      <c r="E293" s="35"/>
      <c r="F293" s="35"/>
      <c r="G293" s="35"/>
    </row>
    <row r="294" spans="1:8" ht="12.75" customHeight="1">
      <c r="A294" s="25"/>
      <c r="B294" s="25"/>
      <c r="C294" s="25"/>
      <c r="D294" s="353" t="s">
        <v>31</v>
      </c>
      <c r="E294" s="353"/>
      <c r="F294" s="353" t="s">
        <v>32</v>
      </c>
      <c r="G294" s="353"/>
    </row>
    <row r="295" spans="1:8" ht="12.75" customHeight="1">
      <c r="A295" s="25"/>
      <c r="D295" s="352" t="str">
        <f>D244</f>
        <v>3 months ended</v>
      </c>
      <c r="E295" s="352"/>
      <c r="F295" s="352" t="str">
        <f>F244</f>
        <v>3 months ended</v>
      </c>
      <c r="G295" s="352"/>
    </row>
    <row r="296" spans="1:8" ht="12.75" customHeight="1">
      <c r="A296" s="25"/>
      <c r="B296" s="25"/>
      <c r="C296" s="25"/>
      <c r="D296" s="190" t="str">
        <f>D134</f>
        <v>31-3-15</v>
      </c>
      <c r="E296" s="190" t="str">
        <f>E134</f>
        <v>31-3-14</v>
      </c>
      <c r="F296" s="190" t="str">
        <f>F134</f>
        <v>31-3-15</v>
      </c>
      <c r="G296" s="190" t="str">
        <f>G134</f>
        <v>31-3-14</v>
      </c>
    </row>
    <row r="297" spans="1:8" ht="12.75" customHeight="1">
      <c r="A297" s="25"/>
      <c r="B297" s="25" t="s">
        <v>361</v>
      </c>
      <c r="C297" s="25"/>
      <c r="D297" s="25"/>
      <c r="E297" s="25"/>
      <c r="F297" s="25"/>
      <c r="G297" s="25"/>
    </row>
    <row r="298" spans="1:8" ht="12.75" customHeight="1" thickBot="1">
      <c r="A298" s="25"/>
      <c r="B298" s="25" t="s">
        <v>192</v>
      </c>
      <c r="C298" s="25"/>
      <c r="D298" s="87">
        <f>SOCI!D31</f>
        <v>160</v>
      </c>
      <c r="E298" s="87">
        <f>SOCI!E31</f>
        <v>80</v>
      </c>
      <c r="F298" s="87">
        <f>SOCI!G31</f>
        <v>160</v>
      </c>
      <c r="G298" s="87">
        <f>SOCI!H31</f>
        <v>80</v>
      </c>
    </row>
    <row r="299" spans="1:8" ht="12.75" customHeight="1" thickTop="1">
      <c r="A299" s="25"/>
      <c r="B299" s="25"/>
      <c r="C299" s="25"/>
      <c r="D299" s="85"/>
      <c r="E299" s="85"/>
      <c r="F299" s="85" t="s">
        <v>9</v>
      </c>
      <c r="G299" s="85"/>
    </row>
    <row r="300" spans="1:8" ht="12.75" customHeight="1" thickBot="1">
      <c r="A300" s="25"/>
      <c r="B300" s="25" t="s">
        <v>193</v>
      </c>
      <c r="C300" s="25"/>
      <c r="D300" s="87">
        <v>95820</v>
      </c>
      <c r="E300" s="87">
        <v>94376</v>
      </c>
      <c r="F300" s="87">
        <v>95820</v>
      </c>
      <c r="G300" s="87">
        <v>94376</v>
      </c>
    </row>
    <row r="301" spans="1:8" ht="12.75" customHeight="1" thickTop="1">
      <c r="A301" s="25"/>
      <c r="B301" s="25" t="s">
        <v>9</v>
      </c>
      <c r="C301" s="25"/>
      <c r="D301" s="84" t="s">
        <v>9</v>
      </c>
      <c r="E301" s="84" t="s">
        <v>9</v>
      </c>
      <c r="F301" s="84" t="s">
        <v>9</v>
      </c>
      <c r="G301" s="84" t="s">
        <v>9</v>
      </c>
    </row>
    <row r="302" spans="1:8" ht="12.75" customHeight="1">
      <c r="A302" s="25"/>
      <c r="B302" s="25" t="s">
        <v>362</v>
      </c>
      <c r="C302" s="25"/>
      <c r="D302" s="88">
        <f>+D298/D300*100</f>
        <v>0.16697975370486329</v>
      </c>
      <c r="E302" s="88">
        <f>+E298/E300*100</f>
        <v>8.4767313723828092E-2</v>
      </c>
      <c r="F302" s="88">
        <f>+F298/F300*100</f>
        <v>0.16697975370486329</v>
      </c>
      <c r="G302" s="88">
        <f>+G298/G300*100</f>
        <v>8.4767313723828092E-2</v>
      </c>
    </row>
    <row r="303" spans="1:8" ht="12.75" customHeight="1">
      <c r="A303" s="25"/>
      <c r="B303" s="25"/>
      <c r="C303" s="25"/>
      <c r="D303" s="99"/>
      <c r="E303" s="99"/>
      <c r="F303" s="99"/>
      <c r="G303" s="99"/>
    </row>
    <row r="304" spans="1:8" ht="12.75" customHeight="1">
      <c r="A304" s="157" t="s">
        <v>194</v>
      </c>
      <c r="B304" s="27" t="s">
        <v>364</v>
      </c>
      <c r="C304" s="27"/>
    </row>
    <row r="305" spans="1:11" ht="12.75" customHeight="1">
      <c r="A305" s="25"/>
      <c r="B305" s="27"/>
      <c r="C305" s="27"/>
    </row>
    <row r="306" spans="1:11" s="40" customFormat="1" ht="12.75" customHeight="1">
      <c r="A306" s="41"/>
      <c r="B306" s="41" t="s">
        <v>363</v>
      </c>
      <c r="C306" s="41"/>
      <c r="D306" s="318"/>
      <c r="E306" s="318"/>
      <c r="F306" s="318"/>
      <c r="G306" s="318"/>
    </row>
    <row r="307" spans="1:11" s="40" customFormat="1" ht="12.75" customHeight="1">
      <c r="A307" s="41"/>
      <c r="B307" s="41"/>
      <c r="C307" s="41"/>
      <c r="D307" s="99"/>
      <c r="E307" s="319"/>
      <c r="F307" s="99"/>
      <c r="G307" s="319"/>
    </row>
    <row r="308" spans="1:11" s="28" customFormat="1" ht="12.75" customHeight="1">
      <c r="A308" s="265" t="s">
        <v>149</v>
      </c>
      <c r="B308" s="108" t="s">
        <v>195</v>
      </c>
      <c r="C308" s="108"/>
      <c r="D308" s="41"/>
      <c r="E308" s="41"/>
      <c r="F308" s="41"/>
    </row>
    <row r="309" spans="1:11" s="28" customFormat="1" ht="12.75" customHeight="1">
      <c r="A309" s="27"/>
      <c r="B309" s="108"/>
      <c r="C309" s="108"/>
      <c r="D309" s="41"/>
      <c r="E309" s="41"/>
      <c r="F309" s="41"/>
      <c r="G309" s="186" t="s">
        <v>3</v>
      </c>
    </row>
    <row r="310" spans="1:11" s="28" customFormat="1" ht="12.75" customHeight="1">
      <c r="A310" s="25"/>
      <c r="B310" s="25"/>
      <c r="C310" s="25"/>
      <c r="E310" s="186" t="s">
        <v>196</v>
      </c>
      <c r="F310" s="44"/>
      <c r="G310" s="186" t="s">
        <v>196</v>
      </c>
    </row>
    <row r="311" spans="1:11" s="28" customFormat="1" ht="12.75" customHeight="1">
      <c r="A311" s="25"/>
      <c r="B311" s="25"/>
      <c r="C311" s="25"/>
      <c r="E311" s="189" t="str">
        <f>D296</f>
        <v>31-3-15</v>
      </c>
      <c r="F311" s="44"/>
      <c r="G311" s="269" t="s">
        <v>271</v>
      </c>
    </row>
    <row r="312" spans="1:11" s="28" customFormat="1" ht="12.75" customHeight="1">
      <c r="A312" s="25"/>
      <c r="B312" s="25"/>
      <c r="C312" s="25"/>
      <c r="E312" s="190" t="s">
        <v>5</v>
      </c>
      <c r="F312" s="44"/>
      <c r="G312" s="190" t="s">
        <v>5</v>
      </c>
    </row>
    <row r="313" spans="1:11" s="28" customFormat="1" ht="12.75" customHeight="1">
      <c r="A313" s="25"/>
      <c r="B313" s="25" t="s">
        <v>197</v>
      </c>
      <c r="C313" s="25"/>
      <c r="E313" s="84"/>
    </row>
    <row r="314" spans="1:11" s="28" customFormat="1" ht="12.75" customHeight="1">
      <c r="A314" s="25"/>
      <c r="B314" s="270" t="s">
        <v>198</v>
      </c>
      <c r="C314" s="25"/>
      <c r="E314" s="85">
        <f>E317-E315</f>
        <v>-16376</v>
      </c>
      <c r="G314" s="85">
        <v>-16707</v>
      </c>
      <c r="K314" s="170"/>
    </row>
    <row r="315" spans="1:11" s="28" customFormat="1" ht="12.75" customHeight="1">
      <c r="A315" s="25"/>
      <c r="B315" s="25" t="s">
        <v>199</v>
      </c>
      <c r="C315" s="25"/>
      <c r="E315" s="191">
        <v>102</v>
      </c>
      <c r="G315" s="191">
        <v>273</v>
      </c>
    </row>
    <row r="316" spans="1:11" s="28" customFormat="1" ht="12.75" customHeight="1">
      <c r="A316" s="25"/>
      <c r="B316" s="25"/>
      <c r="C316" s="25"/>
      <c r="E316" s="96"/>
      <c r="G316" s="96"/>
    </row>
    <row r="317" spans="1:11" s="28" customFormat="1" ht="12.75" customHeight="1">
      <c r="A317" s="25"/>
      <c r="B317" s="25"/>
      <c r="C317" s="25"/>
      <c r="D317" s="41"/>
      <c r="E317" s="84">
        <f>+E320-E318</f>
        <v>-16274</v>
      </c>
      <c r="F317" s="41"/>
      <c r="G317" s="84">
        <f>SUM(G314:G315)</f>
        <v>-16434</v>
      </c>
    </row>
    <row r="318" spans="1:11" s="28" customFormat="1" ht="12.75" customHeight="1">
      <c r="A318" s="25"/>
      <c r="B318" s="25" t="s">
        <v>200</v>
      </c>
      <c r="C318" s="25"/>
      <c r="D318" s="41"/>
      <c r="E318" s="84">
        <f>G318</f>
        <v>13428</v>
      </c>
      <c r="F318" s="41"/>
      <c r="G318" s="194">
        <v>13428</v>
      </c>
    </row>
    <row r="319" spans="1:11" s="28" customFormat="1" ht="12.75" customHeight="1">
      <c r="A319" s="25"/>
      <c r="B319" s="25"/>
      <c r="C319" s="25"/>
      <c r="D319" s="41"/>
      <c r="E319" s="96"/>
      <c r="F319" s="41"/>
      <c r="G319" s="41"/>
    </row>
    <row r="320" spans="1:11" s="28" customFormat="1" ht="12.75" customHeight="1">
      <c r="A320" s="25"/>
      <c r="B320" s="25" t="s">
        <v>201</v>
      </c>
      <c r="C320" s="25"/>
      <c r="D320" s="41"/>
      <c r="E320" s="87">
        <f>EQUITY!I25</f>
        <v>-2846</v>
      </c>
      <c r="F320" s="41"/>
      <c r="G320" s="87">
        <f>SUM(G317:G318)</f>
        <v>-3006</v>
      </c>
      <c r="H320" s="170"/>
      <c r="K320" s="170">
        <f>E320-EQUITY!I25</f>
        <v>0</v>
      </c>
    </row>
    <row r="321" spans="1:11" ht="12.75" customHeight="1">
      <c r="A321" s="25"/>
      <c r="B321" s="25"/>
      <c r="C321" s="25"/>
      <c r="D321" s="99"/>
      <c r="E321" s="99"/>
      <c r="F321" s="99"/>
      <c r="G321" s="99"/>
      <c r="K321" s="46"/>
    </row>
    <row r="322" spans="1:11" ht="12.75" customHeight="1">
      <c r="A322" s="25"/>
      <c r="B322" s="25"/>
      <c r="C322" s="25"/>
      <c r="D322" s="99"/>
      <c r="E322" s="84"/>
      <c r="F322" s="99"/>
      <c r="G322" s="99"/>
    </row>
    <row r="323" spans="1:11" ht="12.75" customHeight="1">
      <c r="A323" s="25"/>
      <c r="B323" s="25" t="s">
        <v>202</v>
      </c>
      <c r="C323" s="25"/>
      <c r="D323" s="99"/>
      <c r="E323" s="99"/>
      <c r="F323" s="99"/>
      <c r="G323" s="99"/>
    </row>
    <row r="324" spans="1:11" ht="12.75" customHeight="1">
      <c r="A324" s="25"/>
      <c r="B324" s="25"/>
      <c r="C324" s="25"/>
      <c r="D324" s="99"/>
      <c r="E324" s="99"/>
      <c r="F324" s="99"/>
      <c r="G324" s="99"/>
    </row>
    <row r="325" spans="1:11" ht="12.75" customHeight="1">
      <c r="A325" s="25"/>
      <c r="C325" s="25"/>
      <c r="D325" s="99"/>
      <c r="E325" s="99"/>
      <c r="F325" s="99"/>
      <c r="G325" s="99"/>
    </row>
    <row r="326" spans="1:11" ht="12.75" customHeight="1">
      <c r="A326" s="25"/>
      <c r="B326" s="25"/>
      <c r="C326" s="25"/>
      <c r="D326" s="99"/>
      <c r="E326" s="99"/>
      <c r="F326" s="99"/>
      <c r="G326" s="99"/>
      <c r="H326" s="48" t="s">
        <v>375</v>
      </c>
    </row>
    <row r="327" spans="1:11" ht="12.75" customHeight="1">
      <c r="A327" s="25"/>
      <c r="B327" s="25"/>
      <c r="C327" s="25"/>
      <c r="D327" s="99"/>
      <c r="E327" s="99"/>
      <c r="F327" s="99"/>
      <c r="G327" s="99"/>
    </row>
    <row r="328" spans="1:11" ht="12.75" customHeight="1">
      <c r="A328" s="25"/>
      <c r="B328" s="25"/>
      <c r="C328" s="25"/>
      <c r="D328" s="99"/>
      <c r="E328" s="99"/>
      <c r="F328" s="99"/>
      <c r="G328" s="99"/>
    </row>
    <row r="329" spans="1:11" ht="12.75" customHeight="1">
      <c r="A329" s="25"/>
      <c r="B329" s="25"/>
      <c r="C329" s="25"/>
      <c r="D329" s="99"/>
      <c r="E329" s="99"/>
      <c r="F329" s="99"/>
      <c r="G329" s="99"/>
    </row>
    <row r="330" spans="1:11" ht="12.75" customHeight="1">
      <c r="A330" s="25"/>
      <c r="B330" s="25"/>
      <c r="C330" s="25"/>
      <c r="D330" s="99"/>
      <c r="E330" s="99"/>
      <c r="F330" s="99"/>
      <c r="G330" s="99"/>
    </row>
    <row r="331" spans="1:11" ht="12.75" customHeight="1">
      <c r="A331" s="25"/>
      <c r="B331" s="25"/>
      <c r="C331" s="25"/>
      <c r="D331" s="99"/>
      <c r="E331" s="99"/>
      <c r="F331" s="99"/>
      <c r="G331" s="99"/>
    </row>
    <row r="332" spans="1:11" ht="12.75" customHeight="1">
      <c r="A332" s="25"/>
      <c r="B332" s="25"/>
      <c r="C332" s="25"/>
      <c r="D332" s="99"/>
      <c r="E332" s="99"/>
      <c r="F332" s="99"/>
      <c r="G332" s="99"/>
    </row>
    <row r="333" spans="1:11" ht="12.75" customHeight="1">
      <c r="A333" s="25"/>
      <c r="B333" s="25"/>
      <c r="C333" s="25"/>
      <c r="D333" s="99"/>
      <c r="E333" s="99"/>
      <c r="F333" s="99"/>
      <c r="G333" s="99"/>
    </row>
    <row r="334" spans="1:11" ht="12.75" customHeight="1">
      <c r="A334" s="25"/>
      <c r="B334" s="25"/>
      <c r="C334" s="25"/>
      <c r="D334" s="99"/>
      <c r="E334" s="99"/>
      <c r="F334" s="99"/>
      <c r="G334" s="99"/>
    </row>
    <row r="335" spans="1:11" ht="12.75" customHeight="1">
      <c r="A335" s="25"/>
      <c r="B335" s="25"/>
      <c r="C335" s="25"/>
      <c r="D335" s="99"/>
      <c r="E335" s="99"/>
      <c r="F335" s="99"/>
      <c r="G335" s="99"/>
    </row>
    <row r="336" spans="1:11" ht="12.75" customHeight="1">
      <c r="A336" s="25"/>
      <c r="B336" s="25"/>
      <c r="C336" s="25"/>
      <c r="D336" s="99"/>
      <c r="E336" s="99"/>
      <c r="F336" s="99"/>
      <c r="G336" s="99"/>
    </row>
    <row r="337" spans="1:8" ht="12.75" customHeight="1">
      <c r="A337" s="25"/>
      <c r="B337" s="25"/>
      <c r="C337" s="25"/>
      <c r="D337" s="99"/>
      <c r="E337" s="99"/>
      <c r="F337" s="99"/>
      <c r="G337" s="99"/>
    </row>
    <row r="338" spans="1:8" ht="12.75" customHeight="1">
      <c r="A338" s="25"/>
      <c r="B338" s="25"/>
      <c r="C338" s="25"/>
      <c r="D338" s="99"/>
      <c r="E338" s="99"/>
      <c r="F338" s="99"/>
      <c r="G338" s="99"/>
    </row>
    <row r="339" spans="1:8" ht="12.75" customHeight="1">
      <c r="A339" s="25"/>
      <c r="B339" s="25"/>
      <c r="C339" s="25"/>
      <c r="D339" s="99"/>
      <c r="E339" s="99"/>
      <c r="F339" s="99"/>
      <c r="G339" s="99"/>
    </row>
    <row r="340" spans="1:8" ht="12.75" customHeight="1">
      <c r="A340" s="25"/>
      <c r="B340" s="25"/>
      <c r="C340" s="25"/>
      <c r="D340" s="99"/>
      <c r="E340" s="99"/>
      <c r="F340" s="99"/>
      <c r="G340" s="99"/>
    </row>
    <row r="341" spans="1:8" ht="12.75" customHeight="1">
      <c r="A341" s="25"/>
      <c r="B341" s="25"/>
      <c r="C341" s="25"/>
      <c r="D341" s="99"/>
      <c r="E341" s="99"/>
      <c r="F341" s="99"/>
      <c r="G341" s="99"/>
    </row>
    <row r="342" spans="1:8" ht="12.75" customHeight="1">
      <c r="A342" s="25"/>
      <c r="B342" s="25"/>
      <c r="C342" s="25"/>
      <c r="D342" s="99"/>
      <c r="E342" s="99"/>
      <c r="F342" s="99"/>
      <c r="G342" s="99"/>
    </row>
    <row r="343" spans="1:8" ht="12.75" customHeight="1">
      <c r="A343" s="25"/>
      <c r="B343" s="25"/>
      <c r="C343" s="25"/>
      <c r="D343" s="99"/>
      <c r="E343" s="99"/>
      <c r="F343" s="99"/>
      <c r="G343" s="99"/>
    </row>
    <row r="344" spans="1:8" ht="12.75" customHeight="1">
      <c r="A344" s="25"/>
      <c r="B344" s="25"/>
      <c r="C344" s="25"/>
      <c r="D344" s="99"/>
      <c r="E344" s="99"/>
      <c r="F344" s="99"/>
      <c r="G344" s="99"/>
    </row>
    <row r="345" spans="1:8" ht="12.75" customHeight="1">
      <c r="A345" s="25"/>
      <c r="B345" s="25"/>
      <c r="C345" s="25"/>
      <c r="D345" s="99"/>
      <c r="E345" s="99"/>
      <c r="F345" s="99"/>
      <c r="G345" s="99"/>
      <c r="H345" s="48" t="s">
        <v>260</v>
      </c>
    </row>
    <row r="346" spans="1:8" ht="12.75" customHeight="1">
      <c r="A346" s="25"/>
      <c r="B346" s="25"/>
      <c r="C346" s="25"/>
      <c r="D346" s="99"/>
      <c r="E346" s="99"/>
      <c r="F346" s="99"/>
      <c r="G346" s="99"/>
    </row>
    <row r="347" spans="1:8" ht="12.75" customHeight="1">
      <c r="A347" s="25"/>
      <c r="B347" s="25"/>
      <c r="C347" s="25"/>
      <c r="D347" s="99"/>
      <c r="E347" s="99"/>
      <c r="F347" s="99"/>
      <c r="G347" s="99"/>
    </row>
    <row r="348" spans="1:8" ht="12.75" customHeight="1">
      <c r="A348" s="25"/>
      <c r="B348" s="25"/>
      <c r="C348" s="25"/>
      <c r="D348" s="99"/>
      <c r="E348" s="99"/>
      <c r="F348" s="99"/>
      <c r="G348" s="99"/>
    </row>
    <row r="349" spans="1:8" ht="12.75" customHeight="1">
      <c r="A349" s="25"/>
      <c r="B349" s="25"/>
      <c r="C349" s="25"/>
      <c r="D349" s="99"/>
      <c r="E349" s="99"/>
      <c r="F349" s="99"/>
      <c r="G349" s="99"/>
    </row>
    <row r="350" spans="1:8" ht="12.75" customHeight="1">
      <c r="A350" s="25"/>
      <c r="B350" s="25"/>
      <c r="C350" s="25"/>
      <c r="D350" s="99"/>
      <c r="E350" s="99"/>
      <c r="F350" s="99"/>
      <c r="G350" s="99"/>
    </row>
    <row r="351" spans="1:8" ht="12.75" customHeight="1">
      <c r="A351" s="25"/>
      <c r="B351" s="25"/>
      <c r="C351" s="25"/>
      <c r="D351" s="99"/>
      <c r="E351" s="99"/>
      <c r="F351" s="99"/>
      <c r="G351" s="99"/>
    </row>
    <row r="352" spans="1:8" ht="12.75" customHeight="1">
      <c r="A352" s="25"/>
      <c r="B352" s="25"/>
      <c r="C352" s="25"/>
      <c r="D352" s="99"/>
      <c r="E352" s="99"/>
      <c r="F352" s="99"/>
      <c r="G352" s="99"/>
    </row>
    <row r="353" spans="1:7" ht="12.75" customHeight="1">
      <c r="A353" s="25"/>
      <c r="B353" s="25"/>
      <c r="C353" s="25"/>
      <c r="D353" s="99"/>
      <c r="E353" s="99"/>
      <c r="F353" s="99"/>
      <c r="G353" s="99"/>
    </row>
    <row r="354" spans="1:7" ht="12.75" customHeight="1">
      <c r="A354" s="25"/>
      <c r="B354" s="25"/>
      <c r="C354" s="25"/>
      <c r="D354" s="99"/>
      <c r="E354" s="99"/>
      <c r="F354" s="99"/>
      <c r="G354" s="99"/>
    </row>
    <row r="355" spans="1:7" ht="12.75" customHeight="1">
      <c r="A355" s="25"/>
      <c r="B355" s="25"/>
      <c r="C355" s="25"/>
      <c r="D355" s="99"/>
      <c r="E355" s="99"/>
      <c r="F355" s="99"/>
      <c r="G355" s="99"/>
    </row>
    <row r="356" spans="1:7" ht="12.75" customHeight="1">
      <c r="A356" s="25"/>
      <c r="B356" s="25"/>
      <c r="C356" s="25"/>
      <c r="D356" s="99"/>
      <c r="E356" s="99"/>
      <c r="F356" s="99"/>
      <c r="G356" s="99"/>
    </row>
    <row r="357" spans="1:7" ht="12.75" customHeight="1">
      <c r="A357" s="25"/>
      <c r="B357" s="25"/>
      <c r="C357" s="25"/>
      <c r="D357" s="99"/>
      <c r="E357" s="99"/>
      <c r="F357" s="99"/>
      <c r="G357" s="99"/>
    </row>
    <row r="358" spans="1:7" ht="12.75" customHeight="1">
      <c r="A358" s="25"/>
      <c r="B358" s="25"/>
      <c r="C358" s="25"/>
      <c r="D358" s="99"/>
      <c r="E358" s="99"/>
      <c r="F358" s="99"/>
      <c r="G358" s="99"/>
    </row>
    <row r="359" spans="1:7" ht="12.75" customHeight="1">
      <c r="A359" s="25"/>
      <c r="B359" s="25"/>
      <c r="C359" s="25"/>
      <c r="D359" s="99"/>
      <c r="E359" s="99"/>
      <c r="F359" s="99"/>
      <c r="G359" s="99"/>
    </row>
    <row r="360" spans="1:7" ht="12.75" customHeight="1">
      <c r="A360" s="25"/>
      <c r="B360" s="25"/>
      <c r="C360" s="25"/>
      <c r="D360" s="99"/>
      <c r="E360" s="99"/>
      <c r="F360" s="99"/>
      <c r="G360" s="99"/>
    </row>
    <row r="361" spans="1:7" ht="12.75" customHeight="1">
      <c r="A361" s="25"/>
      <c r="B361" s="25"/>
      <c r="C361" s="25"/>
      <c r="D361" s="99"/>
      <c r="E361" s="99"/>
      <c r="F361" s="99"/>
    </row>
    <row r="362" spans="1:7" ht="12.75" customHeight="1">
      <c r="A362" s="25"/>
      <c r="B362" s="86"/>
      <c r="C362" s="86"/>
      <c r="D362" s="41"/>
      <c r="E362" s="84"/>
      <c r="F362" s="41"/>
    </row>
    <row r="363" spans="1:7" ht="12.75" customHeight="1">
      <c r="A363" s="25"/>
      <c r="B363" s="86"/>
      <c r="C363" s="86"/>
      <c r="D363" s="41"/>
      <c r="E363" s="84"/>
      <c r="F363" s="41"/>
    </row>
    <row r="364" spans="1:7" ht="12.75" customHeight="1">
      <c r="A364" s="25"/>
      <c r="B364" s="86"/>
      <c r="C364" s="86"/>
      <c r="D364" s="41"/>
      <c r="E364" s="84"/>
      <c r="F364" s="41"/>
    </row>
    <row r="365" spans="1:7" ht="12.75" customHeight="1">
      <c r="A365" s="25"/>
      <c r="B365" s="86"/>
      <c r="C365" s="86"/>
      <c r="D365" s="41"/>
      <c r="E365" s="84"/>
      <c r="F365" s="41"/>
    </row>
    <row r="366" spans="1:7" ht="12.75" customHeight="1">
      <c r="A366" s="25"/>
      <c r="B366" s="86"/>
      <c r="C366" s="86"/>
      <c r="D366" s="41"/>
      <c r="E366" s="84"/>
      <c r="F366" s="41"/>
    </row>
    <row r="367" spans="1:7" ht="12.75" customHeight="1">
      <c r="A367" s="25"/>
      <c r="B367" s="86"/>
      <c r="C367" s="86"/>
      <c r="D367" s="41"/>
      <c r="E367" s="84"/>
      <c r="F367" s="41"/>
    </row>
    <row r="368" spans="1:7" ht="12.75" customHeight="1">
      <c r="A368" s="25"/>
      <c r="B368" s="86"/>
      <c r="C368" s="86"/>
      <c r="D368" s="41"/>
      <c r="E368" s="84"/>
      <c r="F368" s="41"/>
    </row>
    <row r="369" spans="1:6" ht="12.75" customHeight="1">
      <c r="A369" s="25"/>
      <c r="B369" s="86"/>
      <c r="C369" s="86"/>
      <c r="D369" s="41"/>
      <c r="E369" s="84"/>
      <c r="F369" s="41"/>
    </row>
    <row r="370" spans="1:6" ht="12.75" customHeight="1">
      <c r="A370" s="25"/>
      <c r="B370" s="86"/>
      <c r="C370" s="86"/>
      <c r="D370" s="41"/>
      <c r="E370" s="84"/>
      <c r="F370" s="41"/>
    </row>
    <row r="371" spans="1:6" ht="12.75" customHeight="1">
      <c r="A371" s="25"/>
      <c r="B371" s="86"/>
      <c r="C371" s="86"/>
      <c r="D371" s="41"/>
      <c r="E371" s="84"/>
      <c r="F371" s="41"/>
    </row>
    <row r="372" spans="1:6" ht="12.75" customHeight="1">
      <c r="A372" s="25"/>
      <c r="B372" s="86"/>
      <c r="C372" s="86"/>
      <c r="D372" s="41"/>
      <c r="E372" s="84"/>
      <c r="F372" s="41"/>
    </row>
    <row r="373" spans="1:6" ht="12.75" customHeight="1">
      <c r="A373" s="25"/>
      <c r="B373" s="86"/>
      <c r="C373" s="86"/>
      <c r="D373" s="41"/>
      <c r="E373" s="84"/>
      <c r="F373" s="41"/>
    </row>
    <row r="374" spans="1:6" ht="12.75" customHeight="1">
      <c r="A374" s="25"/>
      <c r="B374" s="86"/>
      <c r="C374" s="86"/>
      <c r="D374" s="41"/>
      <c r="E374" s="84"/>
      <c r="F374" s="41"/>
    </row>
    <row r="375" spans="1:6" ht="12.75" customHeight="1">
      <c r="A375" s="25"/>
      <c r="B375" s="86"/>
      <c r="C375" s="86"/>
      <c r="D375" s="41"/>
      <c r="E375" s="84"/>
      <c r="F375" s="41"/>
    </row>
    <row r="376" spans="1:6" ht="12.75" customHeight="1">
      <c r="A376" s="25"/>
      <c r="B376" s="86"/>
      <c r="C376" s="86"/>
      <c r="D376" s="41"/>
      <c r="E376" s="84"/>
      <c r="F376" s="41"/>
    </row>
    <row r="377" spans="1:6" ht="12.75" customHeight="1">
      <c r="A377" s="25"/>
      <c r="B377" s="86"/>
      <c r="C377" s="86"/>
      <c r="D377" s="41"/>
      <c r="E377" s="84"/>
      <c r="F377" s="41"/>
    </row>
    <row r="378" spans="1:6" ht="12.75" customHeight="1">
      <c r="A378" s="25"/>
      <c r="B378" s="86"/>
      <c r="C378" s="86"/>
      <c r="D378" s="41"/>
      <c r="E378" s="84"/>
      <c r="F378" s="41"/>
    </row>
    <row r="379" spans="1:6" ht="12.75" customHeight="1">
      <c r="A379" s="25"/>
      <c r="B379" s="86"/>
      <c r="C379" s="86"/>
      <c r="D379" s="41"/>
      <c r="E379" s="84"/>
      <c r="F379" s="41"/>
    </row>
    <row r="380" spans="1:6" ht="12.75" customHeight="1">
      <c r="A380" s="25"/>
      <c r="B380" s="86"/>
      <c r="C380" s="86"/>
      <c r="D380" s="41"/>
      <c r="E380" s="84"/>
      <c r="F380" s="41"/>
    </row>
    <row r="381" spans="1:6" ht="12.75" customHeight="1">
      <c r="A381" s="25"/>
      <c r="D381" s="41"/>
      <c r="E381" s="41"/>
      <c r="F381" s="41"/>
    </row>
    <row r="382" spans="1:6" ht="12.75" customHeight="1">
      <c r="A382" s="25"/>
      <c r="B382" s="86"/>
      <c r="C382" s="86"/>
      <c r="D382" s="41"/>
      <c r="E382" s="41"/>
      <c r="F382" s="41"/>
    </row>
    <row r="383" spans="1:6" ht="12.75" customHeight="1">
      <c r="A383" s="25"/>
      <c r="B383" s="86"/>
      <c r="C383" s="86"/>
      <c r="D383" s="41"/>
      <c r="E383" s="41"/>
      <c r="F383" s="41"/>
    </row>
    <row r="384" spans="1:6" ht="12.75" customHeight="1">
      <c r="A384" s="25"/>
      <c r="B384" s="86"/>
      <c r="C384" s="86"/>
      <c r="D384" s="41"/>
      <c r="E384" s="41"/>
      <c r="F384" s="41"/>
    </row>
    <row r="385" spans="1:6" ht="12.75" customHeight="1">
      <c r="A385" s="25"/>
      <c r="B385" s="86"/>
      <c r="C385" s="86"/>
      <c r="D385" s="41"/>
      <c r="E385" s="41"/>
      <c r="F385" s="41"/>
    </row>
    <row r="386" spans="1:6" ht="12.75" customHeight="1">
      <c r="A386" s="25"/>
      <c r="B386" s="86"/>
      <c r="C386" s="86"/>
      <c r="D386" s="41"/>
      <c r="E386" s="41"/>
      <c r="F386" s="41"/>
    </row>
    <row r="387" spans="1:6" ht="12.75" customHeight="1">
      <c r="A387" s="25"/>
      <c r="B387" s="86"/>
      <c r="C387" s="86"/>
      <c r="D387" s="41"/>
      <c r="E387" s="41"/>
      <c r="F387" s="41"/>
    </row>
    <row r="388" spans="1:6" ht="12.75" customHeight="1">
      <c r="A388" s="25"/>
      <c r="B388" s="86"/>
      <c r="C388" s="86"/>
      <c r="D388" s="41"/>
      <c r="E388" s="41"/>
      <c r="F388" s="41"/>
    </row>
    <row r="389" spans="1:6" ht="12.75" customHeight="1">
      <c r="A389" s="25"/>
      <c r="B389" s="86"/>
      <c r="C389" s="86"/>
      <c r="D389" s="41"/>
      <c r="E389" s="41"/>
      <c r="F389" s="41"/>
    </row>
    <row r="390" spans="1:6" ht="12.75" customHeight="1">
      <c r="A390" s="25"/>
      <c r="B390" s="86"/>
      <c r="C390" s="86"/>
      <c r="D390" s="41"/>
      <c r="E390" s="41"/>
      <c r="F390" s="41"/>
    </row>
    <row r="391" spans="1:6" ht="12.75" customHeight="1">
      <c r="A391" s="25"/>
      <c r="B391" s="86"/>
      <c r="C391" s="86"/>
      <c r="D391" s="41"/>
      <c r="E391" s="41"/>
      <c r="F391" s="41"/>
    </row>
    <row r="392" spans="1:6" ht="12.75" customHeight="1">
      <c r="A392" s="25"/>
      <c r="B392" s="86"/>
      <c r="C392" s="86"/>
      <c r="D392" s="41"/>
      <c r="E392" s="41"/>
      <c r="F392" s="41"/>
    </row>
    <row r="393" spans="1:6" ht="12.75" customHeight="1">
      <c r="A393" s="25"/>
      <c r="B393" s="86"/>
      <c r="C393" s="86"/>
      <c r="D393" s="41"/>
      <c r="E393" s="41"/>
      <c r="F393" s="41"/>
    </row>
    <row r="394" spans="1:6" ht="12.75" customHeight="1">
      <c r="A394" s="25"/>
      <c r="B394" s="86"/>
      <c r="C394" s="86"/>
      <c r="D394" s="41"/>
      <c r="E394" s="41"/>
      <c r="F394" s="41"/>
    </row>
    <row r="395" spans="1:6" ht="12.75" customHeight="1">
      <c r="A395" s="25"/>
      <c r="B395" s="86"/>
      <c r="C395" s="86"/>
      <c r="D395" s="41"/>
      <c r="E395" s="41"/>
      <c r="F395" s="41"/>
    </row>
    <row r="396" spans="1:6" ht="12.75" customHeight="1">
      <c r="A396" s="25"/>
      <c r="B396" s="86"/>
      <c r="C396" s="86"/>
      <c r="D396" s="41"/>
      <c r="E396" s="41"/>
      <c r="F396" s="41"/>
    </row>
    <row r="397" spans="1:6" ht="12.75" customHeight="1">
      <c r="A397" s="25"/>
      <c r="B397" s="86"/>
      <c r="C397" s="86"/>
      <c r="D397" s="41"/>
      <c r="E397" s="41"/>
      <c r="F397" s="41"/>
    </row>
    <row r="401" spans="1:11" ht="12.75" customHeight="1">
      <c r="A401" s="25"/>
      <c r="D401" s="171"/>
      <c r="E401" s="171"/>
      <c r="F401" s="41"/>
      <c r="G401" s="25"/>
    </row>
    <row r="402" spans="1:11" ht="12.75" customHeight="1">
      <c r="A402" s="25"/>
      <c r="B402" s="41"/>
      <c r="C402" s="41"/>
      <c r="D402" s="41"/>
      <c r="E402" s="41"/>
      <c r="F402" s="41"/>
      <c r="G402" s="25"/>
    </row>
    <row r="403" spans="1:11" ht="12.75" customHeight="1">
      <c r="A403" s="25" t="s">
        <v>9</v>
      </c>
      <c r="D403" s="171"/>
      <c r="E403" s="171"/>
      <c r="F403" s="41"/>
    </row>
    <row r="408" spans="1:11" ht="12.75" customHeight="1">
      <c r="K408" s="40"/>
    </row>
    <row r="409" spans="1:11" ht="12.75" customHeight="1">
      <c r="K409" s="40"/>
    </row>
    <row r="410" spans="1:11" ht="12.75" customHeight="1">
      <c r="K410" s="40"/>
    </row>
    <row r="411" spans="1:11" ht="12.75" customHeight="1">
      <c r="K411" s="40"/>
    </row>
    <row r="412" spans="1:11" ht="12.75" customHeight="1">
      <c r="K412" s="40"/>
    </row>
    <row r="413" spans="1:11" ht="12.75" customHeight="1">
      <c r="K413" s="40"/>
    </row>
    <row r="414" spans="1:11" ht="12.75" customHeight="1">
      <c r="K414" s="40"/>
    </row>
    <row r="415" spans="1:11" ht="12.75" customHeight="1">
      <c r="K415" s="40"/>
    </row>
    <row r="416" spans="1:11" ht="12.75" customHeight="1">
      <c r="K416" s="40"/>
    </row>
    <row r="417" spans="11:11" ht="12.75" customHeight="1">
      <c r="K417" s="40"/>
    </row>
    <row r="418" spans="11:11" ht="12.75" customHeight="1">
      <c r="K418" s="40"/>
    </row>
    <row r="419" spans="11:11" ht="12.75" customHeight="1">
      <c r="K419" s="40"/>
    </row>
    <row r="420" spans="11:11" ht="12.75" customHeight="1">
      <c r="K420" s="40"/>
    </row>
    <row r="421" spans="11:11" ht="12.75" customHeight="1">
      <c r="K421" s="40"/>
    </row>
    <row r="422" spans="11:11" ht="12.75" customHeight="1">
      <c r="K422" s="40"/>
    </row>
    <row r="423" spans="11:11" ht="12.75" customHeight="1">
      <c r="K423" s="40"/>
    </row>
    <row r="424" spans="11:11" ht="12.75" customHeight="1">
      <c r="K424" s="40"/>
    </row>
    <row r="425" spans="11:11" ht="12.75" customHeight="1">
      <c r="K425" s="40"/>
    </row>
    <row r="426" spans="11:11" ht="12.75" customHeight="1">
      <c r="K426" s="40"/>
    </row>
    <row r="427" spans="11:11" ht="12.75" customHeight="1">
      <c r="K427" s="40"/>
    </row>
    <row r="428" spans="11:11" ht="12.75" customHeight="1">
      <c r="K428" s="172"/>
    </row>
    <row r="429" spans="11:11" ht="12.75" customHeight="1">
      <c r="K429" s="172"/>
    </row>
    <row r="430" spans="11:11" ht="12.75" customHeight="1">
      <c r="K430" s="172"/>
    </row>
    <row r="431" spans="11:11" ht="12.75" customHeight="1">
      <c r="K431" s="172"/>
    </row>
    <row r="432" spans="11:11" ht="12.75" customHeight="1">
      <c r="K432" s="173"/>
    </row>
    <row r="433" spans="11:11" ht="12.75" customHeight="1">
      <c r="K433" s="173"/>
    </row>
    <row r="434" spans="11:11" ht="12.75" customHeight="1">
      <c r="K434" s="172"/>
    </row>
    <row r="435" spans="11:11" ht="12.75" customHeight="1">
      <c r="K435" s="172"/>
    </row>
    <row r="436" spans="11:11" ht="12.75" customHeight="1">
      <c r="K436" s="172"/>
    </row>
    <row r="437" spans="11:11" ht="12.75" customHeight="1">
      <c r="K437" s="172"/>
    </row>
    <row r="438" spans="11:11" ht="12.75" customHeight="1">
      <c r="K438" s="172"/>
    </row>
    <row r="439" spans="11:11" ht="12.75" customHeight="1">
      <c r="K439" s="172"/>
    </row>
    <row r="440" spans="11:11" ht="12.75" customHeight="1">
      <c r="K440" s="172"/>
    </row>
    <row r="441" spans="11:11" ht="12.75" customHeight="1">
      <c r="K441" s="172"/>
    </row>
    <row r="442" spans="11:11" ht="12.75" customHeight="1">
      <c r="K442" s="172"/>
    </row>
    <row r="443" spans="11:11" ht="12.75" customHeight="1">
      <c r="K443" s="172"/>
    </row>
    <row r="444" spans="11:11" ht="12.75" customHeight="1">
      <c r="K444" s="172"/>
    </row>
    <row r="445" spans="11:11" ht="12.75" customHeight="1">
      <c r="K445" s="172"/>
    </row>
    <row r="446" spans="11:11" ht="12.75" customHeight="1">
      <c r="K446" s="172"/>
    </row>
    <row r="447" spans="11:11" ht="12.75" customHeight="1">
      <c r="K447" s="172"/>
    </row>
    <row r="448" spans="11:11" ht="12.75" customHeight="1">
      <c r="K448" s="172"/>
    </row>
    <row r="449" spans="11:11" ht="12.75" customHeight="1">
      <c r="K449" s="172"/>
    </row>
    <row r="450" spans="11:11" ht="12.75" customHeight="1">
      <c r="K450" s="172"/>
    </row>
    <row r="451" spans="11:11" ht="12.75" customHeight="1">
      <c r="K451" s="172"/>
    </row>
    <row r="452" spans="11:11" ht="12.75" customHeight="1">
      <c r="K452" s="172"/>
    </row>
    <row r="453" spans="11:11" ht="12.75" customHeight="1">
      <c r="K453" s="172"/>
    </row>
    <row r="454" spans="11:11" ht="12.75" customHeight="1">
      <c r="K454" s="172"/>
    </row>
    <row r="455" spans="11:11" ht="12.75" customHeight="1">
      <c r="K455" s="172"/>
    </row>
    <row r="456" spans="11:11" ht="12.75" customHeight="1">
      <c r="K456" s="172"/>
    </row>
    <row r="457" spans="11:11" ht="12.75" customHeight="1">
      <c r="K457" s="172"/>
    </row>
    <row r="458" spans="11:11" ht="12.75" customHeight="1">
      <c r="K458" s="172"/>
    </row>
    <row r="459" spans="11:11" ht="12.75" customHeight="1">
      <c r="K459" s="172"/>
    </row>
    <row r="460" spans="11:11" ht="12.75" customHeight="1">
      <c r="K460" s="172"/>
    </row>
    <row r="461" spans="11:11" ht="12.75" customHeight="1">
      <c r="K461" s="172"/>
    </row>
    <row r="462" spans="11:11" ht="12.75" customHeight="1">
      <c r="K462" s="172"/>
    </row>
    <row r="463" spans="11:11" ht="12.75" customHeight="1">
      <c r="K463" s="172"/>
    </row>
    <row r="464" spans="11:11" ht="12.75" customHeight="1">
      <c r="K464" s="172"/>
    </row>
    <row r="465" spans="11:11" ht="12.75" customHeight="1">
      <c r="K465" s="172"/>
    </row>
    <row r="466" spans="11:11" ht="12.75" customHeight="1">
      <c r="K466" s="172"/>
    </row>
    <row r="467" spans="11:11" ht="12.75" customHeight="1">
      <c r="K467" s="172"/>
    </row>
    <row r="468" spans="11:11" ht="12.75" customHeight="1">
      <c r="K468" s="172"/>
    </row>
    <row r="469" spans="11:11" ht="12.75" customHeight="1">
      <c r="K469" s="172"/>
    </row>
    <row r="470" spans="11:11" ht="12.75" customHeight="1">
      <c r="K470" s="172"/>
    </row>
    <row r="471" spans="11:11" ht="12.75" customHeight="1">
      <c r="K471" s="172"/>
    </row>
    <row r="472" spans="11:11" ht="12.75" customHeight="1">
      <c r="K472" s="172"/>
    </row>
    <row r="473" spans="11:11" ht="12.75" customHeight="1">
      <c r="K473" s="172"/>
    </row>
    <row r="474" spans="11:11" ht="12.75" customHeight="1">
      <c r="K474" s="172"/>
    </row>
    <row r="475" spans="11:11" ht="12.75" customHeight="1">
      <c r="K475" s="172"/>
    </row>
    <row r="476" spans="11:11" ht="12.75" customHeight="1">
      <c r="K476" s="172"/>
    </row>
    <row r="477" spans="11:11" ht="12.75" customHeight="1">
      <c r="K477" s="172"/>
    </row>
    <row r="478" spans="11:11" ht="12.75" customHeight="1">
      <c r="K478" s="172"/>
    </row>
    <row r="479" spans="11:11" ht="12.75" customHeight="1">
      <c r="K479" s="172"/>
    </row>
    <row r="480" spans="11:11" ht="12.75" customHeight="1">
      <c r="K480" s="172"/>
    </row>
    <row r="481" spans="11:11" ht="12.75" customHeight="1">
      <c r="K481" s="172"/>
    </row>
    <row r="482" spans="11:11" ht="12.75" customHeight="1">
      <c r="K482" s="172"/>
    </row>
    <row r="483" spans="11:11" ht="12.75" customHeight="1">
      <c r="K483" s="172"/>
    </row>
    <row r="484" spans="11:11" ht="12.75" customHeight="1">
      <c r="K484" s="172"/>
    </row>
    <row r="485" spans="11:11" ht="12.75" customHeight="1">
      <c r="K485" s="172"/>
    </row>
    <row r="486" spans="11:11" ht="12.75" customHeight="1">
      <c r="K486" s="172"/>
    </row>
    <row r="487" spans="11:11" ht="12.75" customHeight="1">
      <c r="K487" s="172"/>
    </row>
    <row r="488" spans="11:11" ht="12.75" customHeight="1">
      <c r="K488" s="172"/>
    </row>
    <row r="489" spans="11:11" ht="12.75" customHeight="1">
      <c r="K489" s="172"/>
    </row>
    <row r="490" spans="11:11" ht="12.75" customHeight="1">
      <c r="K490" s="40"/>
    </row>
    <row r="491" spans="11:11" ht="12.75" customHeight="1">
      <c r="K491" s="40"/>
    </row>
    <row r="498" spans="1:7" ht="12.75" customHeight="1">
      <c r="A498" s="25"/>
      <c r="B498" s="41"/>
      <c r="C498" s="41"/>
      <c r="D498" s="174"/>
      <c r="E498" s="174"/>
      <c r="F498" s="41"/>
      <c r="G498" s="25"/>
    </row>
    <row r="507" spans="1:7" ht="12.75" customHeight="1">
      <c r="D507" s="25"/>
      <c r="E507" s="25"/>
      <c r="F507" s="25"/>
      <c r="G507" s="175" t="s">
        <v>9</v>
      </c>
    </row>
    <row r="519" spans="4:6" ht="12.75" customHeight="1">
      <c r="D519" s="25"/>
      <c r="E519" s="25"/>
      <c r="F519" s="25"/>
    </row>
    <row r="535" spans="2:7" ht="12.75" customHeight="1">
      <c r="B535" s="25"/>
      <c r="C535" s="25"/>
      <c r="D535" s="25"/>
      <c r="E535" s="25"/>
      <c r="F535" s="25"/>
      <c r="G535" s="25"/>
    </row>
    <row r="561" spans="4:7" ht="12.75" customHeight="1">
      <c r="D561" s="25"/>
      <c r="E561" s="25"/>
    </row>
    <row r="562" spans="4:7" ht="12.75" customHeight="1">
      <c r="D562" s="25"/>
      <c r="E562" s="25"/>
      <c r="F562" s="25"/>
      <c r="G562" s="25" t="s">
        <v>9</v>
      </c>
    </row>
    <row r="563" spans="4:7" ht="12.75" customHeight="1">
      <c r="D563" s="25"/>
      <c r="E563" s="25"/>
      <c r="F563" s="25"/>
      <c r="G563" s="25" t="s">
        <v>9</v>
      </c>
    </row>
    <row r="589" spans="12:17" ht="12.75" customHeight="1">
      <c r="L589" s="349"/>
      <c r="M589" s="177"/>
      <c r="N589" s="177"/>
      <c r="O589" s="350"/>
      <c r="P589" s="177"/>
      <c r="Q589" s="177"/>
    </row>
    <row r="590" spans="12:17" ht="12.75" customHeight="1">
      <c r="L590" s="349"/>
      <c r="M590" s="177"/>
      <c r="N590" s="177"/>
      <c r="O590" s="350"/>
      <c r="P590" s="177"/>
      <c r="Q590" s="177"/>
    </row>
    <row r="591" spans="12:17" ht="12.75" customHeight="1">
      <c r="L591" s="349"/>
      <c r="M591" s="177"/>
      <c r="N591" s="177"/>
      <c r="O591" s="350"/>
      <c r="P591" s="177"/>
      <c r="Q591" s="177"/>
    </row>
    <row r="592" spans="12:17" ht="12.75" customHeight="1">
      <c r="L592" s="349"/>
      <c r="M592" s="177"/>
      <c r="N592" s="177"/>
      <c r="O592" s="350"/>
      <c r="P592" s="177"/>
      <c r="Q592" s="177"/>
    </row>
    <row r="593" spans="12:17" ht="12.75" customHeight="1">
      <c r="L593" s="349"/>
      <c r="M593" s="177"/>
      <c r="N593" s="177"/>
      <c r="O593" s="350"/>
      <c r="P593" s="177"/>
      <c r="Q593" s="177"/>
    </row>
    <row r="594" spans="12:17" ht="12.75" customHeight="1">
      <c r="L594" s="349"/>
      <c r="M594" s="177"/>
      <c r="N594" s="177"/>
      <c r="O594" s="350"/>
      <c r="P594" s="177"/>
      <c r="Q594" s="177"/>
    </row>
    <row r="595" spans="12:17" ht="12.75" customHeight="1">
      <c r="L595" s="349"/>
      <c r="M595" s="177"/>
      <c r="N595" s="177"/>
      <c r="O595" s="350"/>
      <c r="P595" s="177"/>
      <c r="Q595" s="177"/>
    </row>
    <row r="596" spans="12:17" ht="12.75" customHeight="1">
      <c r="L596" s="349"/>
      <c r="M596" s="177"/>
      <c r="N596" s="177"/>
      <c r="O596" s="350"/>
      <c r="P596" s="177"/>
      <c r="Q596" s="177"/>
    </row>
    <row r="597" spans="12:17" ht="12.75" customHeight="1">
      <c r="L597" s="349"/>
      <c r="M597" s="177"/>
      <c r="N597" s="177"/>
      <c r="O597" s="350"/>
      <c r="P597" s="177"/>
      <c r="Q597" s="177"/>
    </row>
    <row r="598" spans="12:17" ht="12.75" customHeight="1">
      <c r="L598" s="349"/>
      <c r="M598" s="176"/>
      <c r="N598" s="176"/>
      <c r="O598" s="350"/>
      <c r="P598" s="176"/>
      <c r="Q598" s="177"/>
    </row>
    <row r="599" spans="12:17" ht="12.75" customHeight="1">
      <c r="L599" s="176"/>
      <c r="M599" s="176"/>
      <c r="N599" s="176"/>
      <c r="O599" s="177"/>
      <c r="P599" s="176"/>
      <c r="Q599" s="177"/>
    </row>
    <row r="600" spans="12:17" ht="12.75" customHeight="1">
      <c r="L600" s="178"/>
      <c r="M600" s="179"/>
      <c r="N600" s="179"/>
      <c r="O600" s="179"/>
      <c r="P600" s="179"/>
      <c r="Q600" s="180"/>
    </row>
    <row r="601" spans="12:17" ht="12.75" customHeight="1">
      <c r="L601" s="179"/>
      <c r="M601" s="179"/>
      <c r="N601" s="179"/>
      <c r="O601" s="179"/>
      <c r="P601" s="179"/>
      <c r="Q601" s="181"/>
    </row>
    <row r="602" spans="12:17" ht="12.75" customHeight="1">
      <c r="L602" s="178"/>
      <c r="M602" s="179"/>
      <c r="N602" s="179"/>
      <c r="O602" s="179"/>
      <c r="P602" s="179"/>
      <c r="Q602" s="180"/>
    </row>
    <row r="603" spans="12:17" ht="12.75" customHeight="1">
      <c r="L603" s="181"/>
      <c r="M603" s="181"/>
      <c r="N603" s="181"/>
      <c r="O603" s="181"/>
      <c r="P603" s="179"/>
      <c r="Q603" s="181"/>
    </row>
    <row r="604" spans="12:17" ht="12.75" customHeight="1">
      <c r="L604" s="179"/>
      <c r="M604" s="179"/>
      <c r="N604" s="179"/>
      <c r="O604" s="179"/>
      <c r="P604" s="179"/>
      <c r="Q604" s="181"/>
    </row>
    <row r="605" spans="12:17" ht="12.75" customHeight="1">
      <c r="L605" s="179"/>
      <c r="M605" s="179"/>
      <c r="N605" s="179"/>
      <c r="O605" s="179"/>
      <c r="P605" s="179"/>
      <c r="Q605" s="181"/>
    </row>
    <row r="606" spans="12:17" ht="12.75" customHeight="1">
      <c r="L606" s="179"/>
      <c r="M606" s="179"/>
      <c r="N606" s="179"/>
      <c r="O606" s="179"/>
      <c r="P606" s="179"/>
      <c r="Q606" s="181"/>
    </row>
    <row r="607" spans="12:17" ht="12.75" customHeight="1">
      <c r="L607" s="179"/>
      <c r="M607" s="179"/>
      <c r="N607" s="179"/>
      <c r="O607" s="179"/>
      <c r="P607" s="179"/>
      <c r="Q607" s="181"/>
    </row>
    <row r="608" spans="12:17" ht="12.75" customHeight="1">
      <c r="L608" s="179"/>
      <c r="M608" s="179"/>
      <c r="N608" s="179"/>
      <c r="O608" s="179"/>
      <c r="P608" s="179"/>
      <c r="Q608" s="181"/>
    </row>
    <row r="609" spans="12:17" ht="12.75" customHeight="1">
      <c r="L609" s="179"/>
      <c r="M609" s="179"/>
      <c r="N609" s="179"/>
      <c r="O609" s="179"/>
      <c r="P609" s="179"/>
      <c r="Q609" s="181"/>
    </row>
    <row r="610" spans="12:17" ht="12.75" customHeight="1">
      <c r="L610" s="179"/>
      <c r="M610" s="179"/>
      <c r="N610" s="179"/>
      <c r="O610" s="179"/>
      <c r="P610" s="179"/>
      <c r="Q610" s="181"/>
    </row>
    <row r="611" spans="12:17" ht="12.75" customHeight="1">
      <c r="L611" s="179"/>
      <c r="M611" s="179"/>
      <c r="N611" s="179"/>
      <c r="O611" s="179"/>
      <c r="P611" s="179"/>
      <c r="Q611" s="181"/>
    </row>
    <row r="612" spans="12:17" ht="12.75" customHeight="1">
      <c r="L612" s="179"/>
      <c r="M612" s="179"/>
      <c r="N612" s="179"/>
      <c r="O612" s="179"/>
      <c r="P612" s="179"/>
      <c r="Q612" s="179"/>
    </row>
    <row r="613" spans="12:17" ht="12.75" customHeight="1">
      <c r="L613" s="179"/>
      <c r="M613" s="179"/>
      <c r="N613" s="179"/>
      <c r="O613" s="179"/>
      <c r="P613" s="179"/>
      <c r="Q613" s="179"/>
    </row>
    <row r="614" spans="12:17" ht="12.75" customHeight="1">
      <c r="L614" s="179"/>
      <c r="M614" s="179"/>
      <c r="N614" s="179"/>
      <c r="O614" s="179"/>
      <c r="P614" s="179"/>
      <c r="Q614" s="179"/>
    </row>
    <row r="615" spans="12:17" ht="12.75" customHeight="1">
      <c r="L615" s="179"/>
      <c r="M615" s="179"/>
      <c r="N615" s="179"/>
      <c r="O615" s="179"/>
      <c r="P615" s="179"/>
      <c r="Q615" s="179"/>
    </row>
    <row r="616" spans="12:17" ht="12.75" customHeight="1">
      <c r="L616" s="179"/>
      <c r="M616" s="179"/>
      <c r="N616" s="179"/>
      <c r="O616" s="179"/>
      <c r="P616" s="179"/>
      <c r="Q616" s="179"/>
    </row>
    <row r="617" spans="12:17" ht="12.75" customHeight="1">
      <c r="L617" s="179"/>
      <c r="M617" s="179"/>
      <c r="N617" s="179"/>
      <c r="O617" s="179"/>
      <c r="P617" s="179"/>
      <c r="Q617" s="179"/>
    </row>
    <row r="618" spans="12:17" ht="12.75" customHeight="1">
      <c r="L618" s="179"/>
      <c r="M618" s="179"/>
      <c r="N618" s="179"/>
      <c r="O618" s="179"/>
      <c r="P618" s="179"/>
      <c r="Q618" s="179"/>
    </row>
    <row r="619" spans="12:17" ht="12.75" customHeight="1">
      <c r="L619" s="179"/>
      <c r="M619" s="179"/>
      <c r="N619" s="179"/>
      <c r="O619" s="179"/>
      <c r="P619" s="179"/>
      <c r="Q619" s="179"/>
    </row>
    <row r="620" spans="12:17" ht="12.75" customHeight="1">
      <c r="L620" s="179"/>
      <c r="M620" s="179"/>
      <c r="N620" s="179"/>
      <c r="O620" s="179"/>
      <c r="P620" s="179"/>
      <c r="Q620" s="179"/>
    </row>
    <row r="621" spans="12:17" ht="12.75" customHeight="1">
      <c r="L621" s="179"/>
      <c r="M621" s="179"/>
      <c r="N621" s="179"/>
      <c r="O621" s="179"/>
      <c r="P621" s="179"/>
      <c r="Q621" s="179"/>
    </row>
    <row r="622" spans="12:17" ht="12.75" customHeight="1">
      <c r="L622" s="179"/>
      <c r="M622" s="179"/>
      <c r="N622" s="179"/>
      <c r="O622" s="179"/>
      <c r="P622" s="179"/>
      <c r="Q622" s="179"/>
    </row>
    <row r="623" spans="12:17" ht="12.75" customHeight="1">
      <c r="L623" s="179"/>
      <c r="M623" s="179"/>
      <c r="N623" s="179"/>
      <c r="O623" s="179"/>
      <c r="P623" s="179"/>
      <c r="Q623" s="179"/>
    </row>
    <row r="624" spans="12:17" ht="12.75" customHeight="1">
      <c r="L624" s="179"/>
      <c r="M624" s="179"/>
      <c r="N624" s="179"/>
      <c r="O624" s="179"/>
      <c r="P624" s="179"/>
      <c r="Q624" s="179"/>
    </row>
    <row r="625" spans="12:17" ht="12.75" customHeight="1">
      <c r="L625" s="179"/>
      <c r="M625" s="179"/>
      <c r="N625" s="179"/>
      <c r="O625" s="179"/>
      <c r="P625" s="179"/>
      <c r="Q625" s="179"/>
    </row>
    <row r="626" spans="12:17" ht="12.75" customHeight="1">
      <c r="L626" s="179"/>
      <c r="M626" s="179"/>
      <c r="N626" s="179"/>
      <c r="O626" s="179"/>
      <c r="P626" s="179"/>
      <c r="Q626" s="179"/>
    </row>
    <row r="627" spans="12:17" ht="12.75" customHeight="1">
      <c r="L627" s="179"/>
      <c r="M627" s="179"/>
      <c r="N627" s="179"/>
      <c r="O627" s="179"/>
      <c r="P627" s="179"/>
      <c r="Q627" s="179"/>
    </row>
    <row r="628" spans="12:17" ht="12.75" customHeight="1">
      <c r="L628" s="179"/>
      <c r="M628" s="179"/>
      <c r="N628" s="179"/>
      <c r="O628" s="179"/>
      <c r="P628" s="179"/>
      <c r="Q628" s="179"/>
    </row>
    <row r="629" spans="12:17" ht="12.75" customHeight="1">
      <c r="L629" s="179"/>
      <c r="M629" s="179"/>
      <c r="N629" s="179"/>
      <c r="O629" s="179"/>
      <c r="P629" s="179"/>
      <c r="Q629" s="179"/>
    </row>
    <row r="630" spans="12:17" ht="12.75" customHeight="1">
      <c r="L630" s="179"/>
      <c r="M630" s="179"/>
      <c r="N630" s="179"/>
      <c r="O630" s="179"/>
      <c r="P630" s="179"/>
      <c r="Q630" s="181"/>
    </row>
    <row r="631" spans="12:17" ht="12.75" customHeight="1">
      <c r="L631" s="179"/>
      <c r="M631" s="179"/>
      <c r="N631" s="179"/>
      <c r="O631" s="179"/>
      <c r="P631" s="179"/>
      <c r="Q631" s="181"/>
    </row>
    <row r="632" spans="12:17" ht="12.75" customHeight="1">
      <c r="L632" s="179"/>
      <c r="M632" s="179"/>
      <c r="N632" s="179"/>
      <c r="O632" s="179"/>
      <c r="P632" s="179"/>
      <c r="Q632" s="181"/>
    </row>
    <row r="633" spans="12:17" ht="12.75" customHeight="1">
      <c r="L633" s="179"/>
      <c r="M633" s="179"/>
      <c r="N633" s="179"/>
      <c r="O633" s="179"/>
      <c r="P633" s="179"/>
      <c r="Q633" s="181"/>
    </row>
    <row r="634" spans="12:17" ht="12.75" customHeight="1">
      <c r="L634" s="179"/>
      <c r="M634" s="179"/>
      <c r="N634" s="179"/>
      <c r="O634" s="179"/>
      <c r="P634" s="179"/>
      <c r="Q634" s="182"/>
    </row>
    <row r="635" spans="12:17" ht="12.75" customHeight="1">
      <c r="L635" s="40"/>
      <c r="M635" s="40"/>
      <c r="N635" s="40"/>
      <c r="O635" s="40"/>
      <c r="P635" s="40"/>
      <c r="Q635" s="40"/>
    </row>
    <row r="636" spans="12:17" ht="12.75" customHeight="1">
      <c r="L636" s="40"/>
      <c r="M636" s="40"/>
      <c r="N636" s="40"/>
      <c r="O636" s="40"/>
      <c r="P636" s="40"/>
      <c r="Q636" s="40"/>
    </row>
    <row r="643" spans="4:7" ht="12.75" customHeight="1">
      <c r="D643" s="25"/>
      <c r="E643" s="25"/>
      <c r="F643" s="25"/>
      <c r="G643" s="25"/>
    </row>
    <row r="644" spans="4:7" ht="12.75" customHeight="1">
      <c r="D644" s="25"/>
      <c r="E644" s="25"/>
      <c r="F644" s="25"/>
      <c r="G644" s="25"/>
    </row>
    <row r="676" spans="6:7" ht="12.75" customHeight="1">
      <c r="F676" s="25"/>
      <c r="G676" s="25"/>
    </row>
    <row r="738" spans="6:7" ht="12.75" customHeight="1">
      <c r="F738" s="25"/>
      <c r="G738" s="25"/>
    </row>
    <row r="739" spans="6:7" ht="12.75" customHeight="1">
      <c r="F739" s="25"/>
      <c r="G739" s="25"/>
    </row>
    <row r="740" spans="6:7" ht="12.75" customHeight="1">
      <c r="F740" s="25"/>
      <c r="G740" s="25"/>
    </row>
    <row r="747" spans="6:7" ht="12.75" customHeight="1">
      <c r="F747" s="25"/>
      <c r="G747" s="25"/>
    </row>
    <row r="748" spans="6:7" ht="12.75" customHeight="1">
      <c r="F748" s="25"/>
      <c r="G748" s="25"/>
    </row>
    <row r="749" spans="6:7" ht="12.75" customHeight="1">
      <c r="F749" s="25"/>
      <c r="G749" s="25"/>
    </row>
    <row r="750" spans="6:7" ht="12.75" customHeight="1">
      <c r="F750" s="25"/>
      <c r="G750" s="25"/>
    </row>
    <row r="751" spans="6:7" ht="12.75" customHeight="1">
      <c r="F751" s="25"/>
      <c r="G751" s="25"/>
    </row>
    <row r="755" spans="1:9" ht="12.75" customHeight="1">
      <c r="F755" s="25"/>
      <c r="G755" s="25"/>
    </row>
    <row r="756" spans="1:9" ht="12.75" customHeight="1">
      <c r="F756" s="25"/>
      <c r="G756" s="25"/>
    </row>
    <row r="757" spans="1:9" ht="12.75" customHeight="1">
      <c r="F757" s="25"/>
      <c r="G757" s="25"/>
    </row>
    <row r="760" spans="1:9" ht="12.75" customHeight="1">
      <c r="A760" s="25"/>
      <c r="B760" s="25"/>
      <c r="C760" s="25"/>
      <c r="D760" s="25"/>
      <c r="E760" s="25"/>
      <c r="F760" s="25"/>
      <c r="G760" s="25"/>
    </row>
    <row r="761" spans="1:9" ht="12.75" customHeight="1">
      <c r="A761" s="25"/>
      <c r="F761" s="25"/>
      <c r="G761" s="25"/>
    </row>
    <row r="762" spans="1:9" ht="12.75" customHeight="1">
      <c r="A762" s="25"/>
      <c r="B762" s="25"/>
      <c r="C762" s="25"/>
      <c r="D762" s="25"/>
      <c r="E762" s="25"/>
      <c r="F762" s="25"/>
      <c r="G762" s="25"/>
    </row>
    <row r="763" spans="1:9" ht="12.75" customHeight="1">
      <c r="A763" s="25"/>
      <c r="B763" s="25"/>
      <c r="C763" s="25"/>
      <c r="D763" s="25"/>
      <c r="E763" s="25"/>
      <c r="F763" s="25"/>
      <c r="G763" s="25"/>
    </row>
    <row r="764" spans="1:9" ht="12.75" customHeight="1">
      <c r="H764" s="28"/>
      <c r="I764" s="28"/>
    </row>
    <row r="765" spans="1:9" ht="12.75" customHeight="1">
      <c r="H765" s="28"/>
      <c r="I765" s="28"/>
    </row>
    <row r="766" spans="1:9" ht="12.75" customHeight="1">
      <c r="H766" s="28"/>
      <c r="I766" s="28"/>
    </row>
    <row r="767" spans="1:9" ht="12.75" customHeight="1">
      <c r="H767" s="28"/>
      <c r="I767" s="28"/>
    </row>
    <row r="768" spans="1:9" ht="12.75" customHeight="1">
      <c r="A768" s="25"/>
      <c r="B768" s="25"/>
      <c r="C768" s="25"/>
      <c r="D768" s="25"/>
      <c r="E768" s="25"/>
      <c r="F768" s="25"/>
      <c r="G768" s="25"/>
      <c r="H768" s="28"/>
      <c r="I768" s="28"/>
    </row>
    <row r="769" spans="1:9" ht="12.75" customHeight="1">
      <c r="A769" s="25"/>
      <c r="B769" s="25"/>
      <c r="C769" s="25"/>
      <c r="D769" s="25"/>
      <c r="E769" s="25"/>
      <c r="F769" s="25"/>
      <c r="G769" s="25"/>
      <c r="H769" s="28"/>
      <c r="I769" s="28"/>
    </row>
    <row r="770" spans="1:9" ht="12.75" customHeight="1">
      <c r="A770" s="25"/>
      <c r="B770" s="25"/>
      <c r="C770" s="25"/>
      <c r="D770" s="25"/>
      <c r="E770" s="25"/>
      <c r="F770" s="25"/>
      <c r="G770" s="25"/>
      <c r="H770" s="28"/>
      <c r="I770" s="28"/>
    </row>
    <row r="771" spans="1:9" ht="12.75" customHeight="1">
      <c r="A771" s="25"/>
      <c r="B771" s="25"/>
      <c r="C771" s="25"/>
      <c r="D771" s="25"/>
      <c r="E771" s="25"/>
      <c r="F771" s="25"/>
      <c r="G771" s="25"/>
      <c r="H771" s="28"/>
      <c r="I771" s="28"/>
    </row>
    <row r="772" spans="1:9" ht="12.75" customHeight="1">
      <c r="H772" s="28"/>
      <c r="I772" s="28"/>
    </row>
    <row r="773" spans="1:9" ht="12.75" customHeight="1">
      <c r="H773" s="28"/>
      <c r="I773" s="28"/>
    </row>
    <row r="774" spans="1:9" ht="12.75" customHeight="1">
      <c r="A774" s="25"/>
      <c r="B774" s="25"/>
      <c r="C774" s="25"/>
      <c r="D774" s="25"/>
      <c r="E774" s="25"/>
      <c r="F774" s="25"/>
      <c r="G774" s="25"/>
      <c r="H774" s="28"/>
      <c r="I774" s="28"/>
    </row>
    <row r="775" spans="1:9" ht="12.75" customHeight="1">
      <c r="A775" s="25"/>
      <c r="B775" s="25"/>
      <c r="C775" s="25"/>
      <c r="D775" s="25"/>
      <c r="E775" s="25"/>
      <c r="F775" s="25"/>
      <c r="G775" s="25"/>
      <c r="H775" s="28"/>
      <c r="I775" s="28"/>
    </row>
    <row r="776" spans="1:9" ht="12.75" customHeight="1">
      <c r="A776" s="25"/>
      <c r="B776" s="25"/>
      <c r="C776" s="25"/>
      <c r="D776" s="25"/>
      <c r="E776" s="25"/>
      <c r="F776" s="25"/>
      <c r="G776" s="25"/>
      <c r="H776" s="28"/>
      <c r="I776" s="28"/>
    </row>
    <row r="777" spans="1:9" ht="12.75" customHeight="1">
      <c r="H777" s="28"/>
      <c r="I777" s="28"/>
    </row>
    <row r="778" spans="1:9" ht="12.75" customHeight="1">
      <c r="H778" s="28"/>
      <c r="I778" s="28"/>
    </row>
    <row r="779" spans="1:9" ht="12.75" customHeight="1">
      <c r="H779" s="28"/>
      <c r="I779" s="28"/>
    </row>
    <row r="780" spans="1:9" ht="12.75" customHeight="1">
      <c r="H780" s="28"/>
      <c r="I780" s="28"/>
    </row>
    <row r="781" spans="1:9" ht="12.75" customHeight="1">
      <c r="H781" s="28"/>
      <c r="I781" s="28"/>
    </row>
    <row r="782" spans="1:9" ht="12.75" customHeight="1">
      <c r="H782" s="28"/>
      <c r="I782" s="28"/>
    </row>
    <row r="783" spans="1:9" ht="12.75" customHeight="1">
      <c r="H783" s="28"/>
      <c r="I783" s="28"/>
    </row>
    <row r="784" spans="1:9" ht="12.75" customHeight="1">
      <c r="H784" s="28"/>
      <c r="I784" s="28"/>
    </row>
    <row r="785" spans="1:9" ht="12.75" customHeight="1">
      <c r="A785" s="25"/>
      <c r="B785" s="25"/>
      <c r="C785" s="25"/>
      <c r="D785" s="25"/>
      <c r="E785" s="25"/>
      <c r="F785" s="25"/>
      <c r="G785" s="25"/>
      <c r="H785" s="28"/>
      <c r="I785" s="28"/>
    </row>
    <row r="786" spans="1:9" ht="12.75" customHeight="1">
      <c r="A786" s="25"/>
      <c r="B786" s="25"/>
      <c r="C786" s="25"/>
      <c r="D786" s="25"/>
      <c r="E786" s="25"/>
      <c r="F786" s="25"/>
      <c r="G786" s="25"/>
      <c r="H786" s="28"/>
      <c r="I786" s="28"/>
    </row>
    <row r="787" spans="1:9" ht="12.75" customHeight="1">
      <c r="A787" s="25"/>
      <c r="B787" s="25"/>
      <c r="C787" s="25"/>
      <c r="D787" s="25"/>
      <c r="E787" s="25"/>
      <c r="F787" s="25"/>
      <c r="G787" s="25"/>
      <c r="H787" s="28"/>
      <c r="I787" s="28"/>
    </row>
    <row r="788" spans="1:9" ht="12.75" customHeight="1">
      <c r="A788" s="25"/>
      <c r="B788" s="25"/>
      <c r="C788" s="25"/>
      <c r="D788" s="25"/>
      <c r="E788" s="25"/>
      <c r="F788" s="25"/>
      <c r="G788" s="25"/>
      <c r="H788" s="28"/>
      <c r="I788" s="28"/>
    </row>
    <row r="789" spans="1:9" ht="12.75" customHeight="1">
      <c r="A789" s="25"/>
      <c r="B789" s="25"/>
      <c r="C789" s="25"/>
      <c r="D789" s="25"/>
      <c r="E789" s="25"/>
      <c r="F789" s="25"/>
      <c r="G789" s="25"/>
      <c r="H789" s="28"/>
      <c r="I789" s="28"/>
    </row>
    <row r="790" spans="1:9" ht="12.75" customHeight="1">
      <c r="A790" s="25"/>
      <c r="B790" s="25"/>
      <c r="C790" s="25"/>
      <c r="D790" s="25"/>
      <c r="E790" s="25"/>
      <c r="F790" s="25"/>
      <c r="G790" s="25"/>
      <c r="H790" s="28"/>
      <c r="I790" s="28"/>
    </row>
    <row r="791" spans="1:9" ht="12.75" customHeight="1">
      <c r="A791" s="25"/>
      <c r="B791" s="25"/>
      <c r="C791" s="25"/>
      <c r="D791" s="25"/>
      <c r="E791" s="25"/>
      <c r="F791" s="25"/>
      <c r="G791" s="25"/>
      <c r="H791" s="28"/>
      <c r="I791" s="28"/>
    </row>
    <row r="792" spans="1:9" ht="12.75" customHeight="1">
      <c r="H792" s="28"/>
      <c r="I792" s="28"/>
    </row>
    <row r="793" spans="1:9" ht="12.75" customHeight="1">
      <c r="H793" s="28"/>
      <c r="I793" s="28"/>
    </row>
    <row r="794" spans="1:9" ht="12.75" customHeight="1">
      <c r="H794" s="28"/>
      <c r="I794" s="28"/>
    </row>
    <row r="795" spans="1:9" ht="12.75" customHeight="1">
      <c r="H795" s="28"/>
      <c r="I795" s="28"/>
    </row>
    <row r="796" spans="1:9" ht="12.75" customHeight="1">
      <c r="H796" s="28"/>
      <c r="I796" s="28"/>
    </row>
    <row r="797" spans="1:9" ht="12.75" customHeight="1">
      <c r="H797" s="28"/>
      <c r="I797" s="28"/>
    </row>
    <row r="798" spans="1:9" ht="12.75" customHeight="1">
      <c r="H798" s="28"/>
      <c r="I798" s="28"/>
    </row>
    <row r="799" spans="1:9" ht="12.75" customHeight="1">
      <c r="H799" s="28"/>
      <c r="I799" s="28"/>
    </row>
    <row r="800" spans="1:9" ht="12.75" customHeight="1">
      <c r="H800" s="28"/>
      <c r="I800" s="28"/>
    </row>
    <row r="801" spans="8:10" ht="12.75" customHeight="1">
      <c r="H801" s="28"/>
      <c r="I801" s="28"/>
    </row>
    <row r="802" spans="8:10" ht="12.75" customHeight="1">
      <c r="H802" s="28"/>
      <c r="I802" s="28"/>
    </row>
    <row r="803" spans="8:10" ht="12.75" customHeight="1">
      <c r="H803" s="28"/>
      <c r="I803" s="28"/>
    </row>
    <row r="804" spans="8:10" ht="12.75" customHeight="1">
      <c r="H804" s="28"/>
      <c r="I804" s="28"/>
    </row>
    <row r="805" spans="8:10" ht="12.75" customHeight="1">
      <c r="H805" s="28"/>
      <c r="I805" s="28"/>
    </row>
    <row r="806" spans="8:10" ht="12.75" customHeight="1">
      <c r="H806" s="28"/>
      <c r="I806" s="28"/>
    </row>
    <row r="807" spans="8:10" ht="12.75" customHeight="1">
      <c r="H807" s="28"/>
      <c r="I807" s="28"/>
    </row>
    <row r="808" spans="8:10" ht="12.75" customHeight="1">
      <c r="H808" s="28"/>
      <c r="I808" s="28"/>
    </row>
    <row r="809" spans="8:10" ht="12.75" customHeight="1">
      <c r="H809" s="28"/>
      <c r="I809" s="28"/>
    </row>
    <row r="810" spans="8:10" ht="12.75" customHeight="1">
      <c r="H810" s="28"/>
      <c r="I810" s="28"/>
    </row>
    <row r="811" spans="8:10" ht="12.75" customHeight="1">
      <c r="H811" s="28"/>
      <c r="I811" s="28"/>
    </row>
    <row r="812" spans="8:10" ht="12.75" customHeight="1">
      <c r="H812" s="28"/>
      <c r="I812" s="28"/>
    </row>
    <row r="813" spans="8:10" ht="12.75" customHeight="1">
      <c r="H813" s="25"/>
      <c r="I813" s="28"/>
    </row>
    <row r="814" spans="8:10" ht="12.75" customHeight="1">
      <c r="H814" s="25"/>
      <c r="I814" s="28"/>
    </row>
    <row r="815" spans="8:10" ht="12.75" customHeight="1">
      <c r="H815" s="25"/>
      <c r="I815" s="28"/>
    </row>
    <row r="816" spans="8:10" ht="12.75" customHeight="1">
      <c r="H816" s="25"/>
      <c r="I816" s="28"/>
      <c r="J816" s="28"/>
    </row>
    <row r="817" spans="8:10" ht="12.75" customHeight="1">
      <c r="H817" s="25"/>
      <c r="I817" s="28"/>
      <c r="J817" s="28"/>
    </row>
    <row r="818" spans="8:10" ht="12.75" customHeight="1">
      <c r="H818" s="25"/>
      <c r="I818" s="28"/>
      <c r="J818" s="28"/>
    </row>
    <row r="819" spans="8:10" ht="12.75" customHeight="1">
      <c r="H819" s="25"/>
      <c r="I819" s="28"/>
      <c r="J819" s="28"/>
    </row>
    <row r="820" spans="8:10" ht="12.75" customHeight="1">
      <c r="H820" s="25"/>
      <c r="I820" s="28"/>
      <c r="J820" s="28"/>
    </row>
    <row r="821" spans="8:10" ht="12.75" customHeight="1">
      <c r="H821" s="25"/>
      <c r="I821" s="28"/>
      <c r="J821" s="28"/>
    </row>
    <row r="822" spans="8:10" ht="12.75" customHeight="1">
      <c r="H822" s="25"/>
      <c r="I822" s="28"/>
      <c r="J822" s="28"/>
    </row>
    <row r="823" spans="8:10" ht="12.75" customHeight="1">
      <c r="H823" s="25"/>
      <c r="I823" s="28"/>
      <c r="J823" s="28"/>
    </row>
    <row r="824" spans="8:10" ht="12.75" customHeight="1">
      <c r="H824" s="25"/>
      <c r="I824" s="28"/>
      <c r="J824" s="28"/>
    </row>
    <row r="825" spans="8:10" ht="12.75" customHeight="1">
      <c r="H825" s="25"/>
      <c r="I825" s="28"/>
      <c r="J825" s="28"/>
    </row>
    <row r="826" spans="8:10" ht="12.75" customHeight="1">
      <c r="H826" s="25"/>
      <c r="I826" s="28"/>
      <c r="J826" s="28"/>
    </row>
    <row r="827" spans="8:10" ht="12.75" customHeight="1">
      <c r="H827" s="25"/>
      <c r="I827" s="28"/>
      <c r="J827" s="28"/>
    </row>
    <row r="828" spans="8:10" ht="12.75" customHeight="1">
      <c r="H828" s="25"/>
      <c r="I828" s="28"/>
      <c r="J828" s="28"/>
    </row>
    <row r="829" spans="8:10" ht="12.75" customHeight="1">
      <c r="H829" s="25"/>
      <c r="I829" s="28"/>
      <c r="J829" s="28"/>
    </row>
    <row r="830" spans="8:10" ht="12.75" customHeight="1">
      <c r="H830" s="25"/>
      <c r="I830" s="28"/>
      <c r="J830" s="28"/>
    </row>
    <row r="831" spans="8:10" ht="12.75" customHeight="1">
      <c r="J831" s="28"/>
    </row>
    <row r="832" spans="8:10" ht="12.75" customHeight="1">
      <c r="J832" s="28"/>
    </row>
    <row r="833" spans="8:10" ht="12.75" customHeight="1">
      <c r="J833" s="28"/>
    </row>
    <row r="842" spans="8:10" ht="12.75" customHeight="1">
      <c r="H842" s="25"/>
      <c r="I842" s="28"/>
    </row>
    <row r="843" spans="8:10" ht="12.75" customHeight="1">
      <c r="H843" s="25"/>
      <c r="I843" s="28"/>
    </row>
    <row r="844" spans="8:10" ht="12.75" customHeight="1">
      <c r="H844" s="25"/>
      <c r="I844" s="28"/>
    </row>
    <row r="845" spans="8:10" ht="12.75" customHeight="1">
      <c r="H845" s="25"/>
      <c r="I845" s="28"/>
      <c r="J845" s="28"/>
    </row>
    <row r="846" spans="8:10" ht="12.75" customHeight="1">
      <c r="H846" s="25"/>
      <c r="I846" s="28"/>
      <c r="J846" s="28"/>
    </row>
    <row r="847" spans="8:10" ht="12.75" customHeight="1">
      <c r="H847" s="25"/>
      <c r="I847" s="28"/>
      <c r="J847" s="28"/>
    </row>
    <row r="848" spans="8:10" ht="12.75" customHeight="1">
      <c r="H848" s="25"/>
      <c r="I848" s="28"/>
      <c r="J848" s="28"/>
    </row>
    <row r="849" spans="1:10" ht="12.75" customHeight="1">
      <c r="H849" s="25"/>
      <c r="I849" s="28"/>
      <c r="J849" s="28"/>
    </row>
    <row r="850" spans="1:10" ht="12.75" customHeight="1">
      <c r="H850" s="25"/>
      <c r="I850" s="28"/>
      <c r="J850" s="28"/>
    </row>
    <row r="851" spans="1:10" ht="12.75" customHeight="1">
      <c r="H851" s="25"/>
      <c r="I851" s="28"/>
      <c r="J851" s="28"/>
    </row>
    <row r="852" spans="1:10" ht="12.75" customHeight="1">
      <c r="H852" s="25"/>
      <c r="I852" s="28"/>
      <c r="J852" s="28"/>
    </row>
    <row r="853" spans="1:10" ht="12.75" customHeight="1">
      <c r="H853" s="25"/>
      <c r="I853" s="28"/>
      <c r="J853" s="28"/>
    </row>
    <row r="854" spans="1:10" ht="12.75" customHeight="1">
      <c r="H854" s="25"/>
      <c r="I854" s="28"/>
      <c r="J854" s="28"/>
    </row>
    <row r="855" spans="1:10" ht="12.75" customHeight="1">
      <c r="H855" s="25"/>
      <c r="I855" s="28"/>
      <c r="J855" s="28"/>
    </row>
    <row r="856" spans="1:10" ht="12.75" customHeight="1">
      <c r="H856" s="25"/>
      <c r="I856" s="28"/>
      <c r="J856" s="28"/>
    </row>
    <row r="857" spans="1:10" ht="12.75" customHeight="1">
      <c r="H857" s="25"/>
      <c r="I857" s="28"/>
      <c r="J857" s="28"/>
    </row>
    <row r="858" spans="1:10" ht="12.75" customHeight="1">
      <c r="H858" s="25"/>
      <c r="I858" s="28"/>
      <c r="J858" s="28"/>
    </row>
    <row r="859" spans="1:10" ht="12.75" customHeight="1">
      <c r="A859" s="25"/>
      <c r="B859" s="25"/>
      <c r="C859" s="25"/>
      <c r="D859" s="25"/>
      <c r="E859" s="25"/>
      <c r="F859" s="25"/>
      <c r="G859" s="25"/>
      <c r="H859" s="25"/>
      <c r="I859" s="28"/>
      <c r="J859" s="28"/>
    </row>
    <row r="860" spans="1:10" ht="12.75" customHeight="1">
      <c r="H860" s="25"/>
      <c r="I860" s="28"/>
      <c r="J860" s="28"/>
    </row>
    <row r="861" spans="1:10" ht="12.75" customHeight="1">
      <c r="H861" s="25"/>
      <c r="I861" s="28"/>
      <c r="J861" s="28"/>
    </row>
    <row r="862" spans="1:10" ht="12.75" customHeight="1">
      <c r="H862" s="25"/>
      <c r="I862" s="28"/>
      <c r="J862" s="28"/>
    </row>
    <row r="863" spans="1:10" ht="12.75" customHeight="1">
      <c r="H863" s="25"/>
      <c r="I863" s="28"/>
      <c r="J863" s="28"/>
    </row>
    <row r="864" spans="1:10" ht="12.75" customHeight="1">
      <c r="H864" s="25"/>
      <c r="I864" s="28"/>
      <c r="J864" s="28"/>
    </row>
    <row r="865" spans="1:10" ht="12.75" customHeight="1">
      <c r="H865" s="25"/>
      <c r="I865" s="28"/>
      <c r="J865" s="28"/>
    </row>
    <row r="866" spans="1:10" ht="12.75" customHeight="1">
      <c r="H866" s="25"/>
      <c r="I866" s="28"/>
      <c r="J866" s="28"/>
    </row>
    <row r="867" spans="1:10" ht="12.75" customHeight="1">
      <c r="A867" s="25"/>
      <c r="B867" s="25"/>
      <c r="C867" s="25"/>
      <c r="D867" s="25"/>
      <c r="E867" s="25"/>
      <c r="F867" s="25"/>
      <c r="G867" s="25"/>
      <c r="H867" s="25"/>
      <c r="I867" s="28"/>
      <c r="J867" s="28"/>
    </row>
    <row r="868" spans="1:10" ht="12.75" customHeight="1">
      <c r="A868" s="25"/>
      <c r="B868" s="25"/>
      <c r="C868" s="25"/>
      <c r="D868" s="25"/>
      <c r="E868" s="25"/>
      <c r="F868" s="25"/>
      <c r="G868" s="25"/>
      <c r="H868" s="25"/>
      <c r="I868" s="28"/>
      <c r="J868" s="28"/>
    </row>
    <row r="869" spans="1:10" ht="12.75" customHeight="1">
      <c r="A869" s="25"/>
      <c r="B869" s="25"/>
      <c r="C869" s="25"/>
      <c r="D869" s="25"/>
      <c r="E869" s="25"/>
      <c r="F869" s="25"/>
      <c r="G869" s="25"/>
      <c r="H869" s="25"/>
      <c r="I869" s="28"/>
      <c r="J869" s="28"/>
    </row>
    <row r="870" spans="1:10" ht="12.75" customHeight="1">
      <c r="A870" s="25"/>
      <c r="B870" s="25"/>
      <c r="C870" s="25"/>
      <c r="D870" s="25"/>
      <c r="E870" s="25"/>
      <c r="F870" s="25"/>
      <c r="G870" s="25"/>
      <c r="H870" s="25"/>
      <c r="I870" s="28"/>
      <c r="J870" s="28"/>
    </row>
    <row r="871" spans="1:10" ht="12.75" customHeight="1">
      <c r="A871" s="25"/>
      <c r="B871" s="25"/>
      <c r="C871" s="25"/>
      <c r="D871" s="25"/>
      <c r="E871" s="25"/>
      <c r="F871" s="25"/>
      <c r="G871" s="25"/>
      <c r="H871" s="25"/>
      <c r="I871" s="28"/>
      <c r="J871" s="28"/>
    </row>
    <row r="872" spans="1:10" ht="12.75" customHeight="1">
      <c r="J872" s="28"/>
    </row>
    <row r="873" spans="1:10" ht="12.75" customHeight="1">
      <c r="J873" s="28"/>
    </row>
    <row r="874" spans="1:10" ht="12.75" customHeight="1">
      <c r="J874" s="28"/>
    </row>
    <row r="875" spans="1:10" ht="12.75" customHeight="1">
      <c r="A875" s="25"/>
      <c r="B875" s="25"/>
      <c r="C875" s="25"/>
      <c r="D875" s="25"/>
      <c r="E875" s="25"/>
      <c r="F875" s="25"/>
      <c r="G875" s="25"/>
      <c r="H875" s="25"/>
      <c r="I875" s="28"/>
      <c r="J875" s="28"/>
    </row>
    <row r="876" spans="1:10" ht="12.75" customHeight="1">
      <c r="A876" s="25"/>
      <c r="B876" s="25"/>
      <c r="C876" s="25"/>
      <c r="D876" s="25"/>
      <c r="E876" s="25"/>
      <c r="F876" s="25"/>
      <c r="G876" s="25"/>
      <c r="H876" s="25"/>
      <c r="I876" s="28"/>
      <c r="J876" s="28"/>
    </row>
    <row r="877" spans="1:10" ht="12.75" customHeight="1">
      <c r="H877" s="25"/>
      <c r="I877" s="28"/>
      <c r="J877" s="28"/>
    </row>
    <row r="878" spans="1:10" ht="12.75" customHeight="1">
      <c r="H878" s="25"/>
      <c r="I878" s="28"/>
      <c r="J878" s="28"/>
    </row>
    <row r="879" spans="1:10" ht="12.75" customHeight="1">
      <c r="H879" s="25"/>
      <c r="I879" s="28"/>
      <c r="J879" s="28"/>
    </row>
    <row r="880" spans="1:10" ht="12.75" customHeight="1">
      <c r="H880" s="25"/>
      <c r="I880" s="28"/>
      <c r="J880" s="28"/>
    </row>
    <row r="881" spans="8:10" ht="12.75" customHeight="1">
      <c r="H881" s="25"/>
      <c r="I881" s="28"/>
      <c r="J881" s="28"/>
    </row>
    <row r="882" spans="8:10" ht="12.75" customHeight="1">
      <c r="H882" s="25"/>
      <c r="I882" s="28"/>
      <c r="J882" s="28"/>
    </row>
    <row r="883" spans="8:10" ht="12.75" customHeight="1">
      <c r="H883" s="25"/>
      <c r="I883" s="28"/>
      <c r="J883" s="28"/>
    </row>
    <row r="884" spans="8:10" ht="12.75" customHeight="1">
      <c r="H884" s="25"/>
      <c r="I884" s="28"/>
      <c r="J884" s="28"/>
    </row>
    <row r="885" spans="8:10" ht="12.75" customHeight="1">
      <c r="H885" s="25"/>
      <c r="I885" s="28"/>
      <c r="J885" s="28"/>
    </row>
    <row r="886" spans="8:10" ht="12.75" customHeight="1">
      <c r="H886" s="25"/>
      <c r="I886" s="28"/>
      <c r="J886" s="28"/>
    </row>
    <row r="887" spans="8:10" ht="12.75" customHeight="1">
      <c r="H887" s="25"/>
      <c r="I887" s="28"/>
      <c r="J887" s="28"/>
    </row>
    <row r="888" spans="8:10" ht="12.75" customHeight="1">
      <c r="H888" s="25"/>
      <c r="I888" s="28"/>
      <c r="J888" s="28"/>
    </row>
    <row r="889" spans="8:10" ht="12.75" customHeight="1">
      <c r="H889" s="25"/>
      <c r="I889" s="28"/>
      <c r="J889" s="28"/>
    </row>
    <row r="890" spans="8:10" ht="12.75" customHeight="1">
      <c r="H890" s="25"/>
      <c r="I890" s="28"/>
      <c r="J890" s="28"/>
    </row>
    <row r="891" spans="8:10" ht="12.75" customHeight="1">
      <c r="H891" s="25"/>
      <c r="I891" s="28"/>
      <c r="J891" s="28"/>
    </row>
    <row r="892" spans="8:10" ht="12.75" customHeight="1">
      <c r="H892" s="25"/>
      <c r="I892" s="28"/>
      <c r="J892" s="28"/>
    </row>
    <row r="893" spans="8:10" ht="12.75" customHeight="1">
      <c r="H893" s="25"/>
      <c r="I893" s="28"/>
      <c r="J893" s="28"/>
    </row>
    <row r="894" spans="8:10" ht="12.75" customHeight="1">
      <c r="H894" s="25"/>
      <c r="I894" s="28"/>
      <c r="J894" s="28"/>
    </row>
    <row r="895" spans="8:10" ht="12.75" customHeight="1">
      <c r="H895" s="25"/>
      <c r="I895" s="28"/>
      <c r="J895" s="28"/>
    </row>
    <row r="896" spans="8:10" ht="12.75" customHeight="1">
      <c r="H896" s="25"/>
      <c r="I896" s="28"/>
      <c r="J896" s="28"/>
    </row>
    <row r="897" spans="1:10" ht="12.75" customHeight="1">
      <c r="H897" s="25"/>
      <c r="I897" s="28"/>
      <c r="J897" s="28"/>
    </row>
    <row r="898" spans="1:10" ht="12.75" customHeight="1">
      <c r="H898" s="25"/>
      <c r="I898" s="28"/>
      <c r="J898" s="28"/>
    </row>
    <row r="899" spans="1:10" ht="12.75" customHeight="1">
      <c r="H899" s="25"/>
      <c r="I899" s="28"/>
      <c r="J899" s="28"/>
    </row>
    <row r="900" spans="1:10" ht="12.75" customHeight="1">
      <c r="H900" s="25"/>
      <c r="I900" s="28"/>
      <c r="J900" s="28"/>
    </row>
    <row r="901" spans="1:10" ht="12.75" customHeight="1">
      <c r="H901" s="25"/>
      <c r="I901" s="28"/>
      <c r="J901" s="28"/>
    </row>
    <row r="902" spans="1:10" ht="12.75" customHeight="1">
      <c r="A902" s="25"/>
      <c r="B902" s="25"/>
      <c r="C902" s="25"/>
      <c r="D902" s="25"/>
      <c r="E902" s="25"/>
      <c r="F902" s="25"/>
      <c r="G902" s="25"/>
      <c r="H902" s="25"/>
      <c r="I902" s="28"/>
      <c r="J902" s="28"/>
    </row>
    <row r="903" spans="1:10" ht="12.75" customHeight="1">
      <c r="A903" s="25"/>
      <c r="B903" s="25"/>
      <c r="C903" s="25"/>
      <c r="D903" s="25"/>
      <c r="E903" s="25"/>
      <c r="F903" s="25"/>
      <c r="G903" s="25"/>
      <c r="H903" s="25"/>
      <c r="I903" s="28"/>
      <c r="J903" s="28"/>
    </row>
    <row r="904" spans="1:10" ht="12.75" customHeight="1">
      <c r="A904" s="25"/>
      <c r="B904" s="25"/>
      <c r="C904" s="25"/>
      <c r="D904" s="25"/>
      <c r="E904" s="25"/>
      <c r="F904" s="25"/>
      <c r="G904" s="25"/>
      <c r="H904" s="25"/>
      <c r="I904" s="28"/>
      <c r="J904" s="28"/>
    </row>
    <row r="905" spans="1:10" ht="12.75" customHeight="1">
      <c r="H905" s="25"/>
      <c r="I905" s="28"/>
      <c r="J905" s="28"/>
    </row>
    <row r="906" spans="1:10" ht="12.75" customHeight="1">
      <c r="A906" s="25"/>
      <c r="B906" s="25"/>
      <c r="C906" s="25"/>
      <c r="D906" s="25"/>
      <c r="E906" s="25"/>
      <c r="F906" s="25"/>
      <c r="G906" s="25"/>
      <c r="H906" s="25"/>
      <c r="I906" s="28"/>
      <c r="J906" s="28"/>
    </row>
    <row r="907" spans="1:10" ht="12.75" customHeight="1">
      <c r="A907" s="25"/>
      <c r="B907" s="25"/>
      <c r="C907" s="25"/>
      <c r="D907" s="25"/>
      <c r="E907" s="25"/>
      <c r="F907" s="25"/>
      <c r="G907" s="25"/>
      <c r="H907" s="25"/>
      <c r="I907" s="28"/>
      <c r="J907" s="28"/>
    </row>
    <row r="908" spans="1:10" ht="12.75" customHeight="1">
      <c r="A908" s="25"/>
      <c r="B908" s="25"/>
      <c r="C908" s="25"/>
      <c r="D908" s="25"/>
      <c r="E908" s="25"/>
      <c r="F908" s="25"/>
      <c r="G908" s="25"/>
      <c r="H908" s="25"/>
      <c r="I908" s="28"/>
      <c r="J908" s="28"/>
    </row>
    <row r="909" spans="1:10" ht="12.75" customHeight="1">
      <c r="A909" s="25"/>
      <c r="B909" s="25"/>
      <c r="C909" s="25"/>
      <c r="D909" s="25"/>
      <c r="E909" s="25"/>
      <c r="F909" s="25"/>
      <c r="G909" s="25"/>
      <c r="H909" s="25"/>
      <c r="I909" s="28"/>
      <c r="J909" s="28"/>
    </row>
    <row r="910" spans="1:10" ht="12.75" customHeight="1">
      <c r="A910" s="25"/>
      <c r="B910" s="25"/>
      <c r="C910" s="25"/>
      <c r="D910" s="25"/>
      <c r="E910" s="25"/>
      <c r="F910" s="25"/>
      <c r="G910" s="25"/>
      <c r="H910" s="25"/>
      <c r="I910" s="28"/>
      <c r="J910" s="28"/>
    </row>
    <row r="911" spans="1:10" ht="12.75" customHeight="1">
      <c r="A911" s="25"/>
      <c r="B911" s="25"/>
      <c r="C911" s="25"/>
      <c r="D911" s="25"/>
      <c r="E911" s="25"/>
      <c r="F911" s="25"/>
      <c r="G911" s="25"/>
      <c r="H911" s="25"/>
      <c r="I911" s="28"/>
      <c r="J911" s="28"/>
    </row>
    <row r="912" spans="1:10" ht="12.75" customHeight="1">
      <c r="A912" s="25"/>
      <c r="B912" s="25"/>
      <c r="C912" s="25"/>
      <c r="D912" s="25"/>
      <c r="E912" s="25"/>
      <c r="F912" s="25"/>
      <c r="G912" s="25"/>
      <c r="H912" s="25"/>
      <c r="I912" s="28"/>
      <c r="J912" s="28"/>
    </row>
    <row r="913" spans="1:10" ht="12.75" customHeight="1">
      <c r="A913" s="25"/>
      <c r="B913" s="25"/>
      <c r="C913" s="25"/>
      <c r="D913" s="25"/>
      <c r="E913" s="25"/>
      <c r="F913" s="25"/>
      <c r="G913" s="25"/>
      <c r="H913" s="25"/>
      <c r="I913" s="28"/>
      <c r="J913" s="28"/>
    </row>
    <row r="914" spans="1:10" ht="12.75" customHeight="1">
      <c r="A914" s="25"/>
      <c r="B914" s="25"/>
      <c r="C914" s="25"/>
      <c r="D914" s="25"/>
      <c r="E914" s="25"/>
      <c r="F914" s="25"/>
      <c r="G914" s="25"/>
      <c r="H914" s="25"/>
      <c r="I914" s="28"/>
      <c r="J914" s="28"/>
    </row>
    <row r="915" spans="1:10" ht="12.75" customHeight="1">
      <c r="A915" s="25"/>
      <c r="B915" s="25"/>
      <c r="C915" s="25"/>
      <c r="D915" s="25"/>
      <c r="E915" s="25"/>
      <c r="F915" s="25"/>
      <c r="G915" s="25"/>
      <c r="H915" s="25"/>
      <c r="I915" s="28"/>
      <c r="J915" s="28"/>
    </row>
    <row r="916" spans="1:10" ht="12.75" customHeight="1">
      <c r="A916" s="25"/>
      <c r="B916" s="25"/>
      <c r="C916" s="25"/>
      <c r="D916" s="25"/>
      <c r="E916" s="25"/>
      <c r="F916" s="25"/>
      <c r="G916" s="25"/>
      <c r="H916" s="25"/>
      <c r="I916" s="28"/>
      <c r="J916" s="28"/>
    </row>
    <row r="1038" spans="1:10" ht="12.75" customHeight="1">
      <c r="A1038" s="25"/>
      <c r="B1038" s="25"/>
      <c r="C1038" s="25"/>
      <c r="D1038" s="25"/>
      <c r="E1038" s="25"/>
      <c r="F1038" s="25"/>
      <c r="G1038" s="25"/>
      <c r="H1038" s="25"/>
      <c r="I1038" s="28"/>
      <c r="J1038" s="28"/>
    </row>
    <row r="1039" spans="1:10" ht="12.75" customHeight="1">
      <c r="A1039" s="25"/>
      <c r="B1039" s="25"/>
      <c r="C1039" s="25"/>
      <c r="D1039" s="25"/>
      <c r="E1039" s="25"/>
      <c r="F1039" s="25"/>
      <c r="G1039" s="25"/>
      <c r="H1039" s="25"/>
      <c r="I1039" s="28"/>
      <c r="J1039" s="28"/>
    </row>
    <row r="1040" spans="1:10" ht="12.75" customHeight="1">
      <c r="A1040" s="25"/>
      <c r="B1040" s="25"/>
      <c r="C1040" s="25"/>
      <c r="D1040" s="25"/>
      <c r="E1040" s="25"/>
      <c r="F1040" s="25"/>
      <c r="G1040" s="25"/>
      <c r="H1040" s="25"/>
      <c r="I1040" s="28"/>
      <c r="J1040" s="28"/>
    </row>
    <row r="1041" spans="1:10" ht="12.75" customHeight="1">
      <c r="A1041" s="25"/>
      <c r="B1041" s="25"/>
      <c r="C1041" s="25"/>
      <c r="D1041" s="25"/>
      <c r="E1041" s="25"/>
      <c r="F1041" s="25"/>
      <c r="G1041" s="25"/>
      <c r="H1041" s="25"/>
      <c r="I1041" s="28"/>
      <c r="J1041" s="28"/>
    </row>
    <row r="1042" spans="1:10" ht="12.75" customHeight="1">
      <c r="A1042" s="25"/>
      <c r="B1042" s="25"/>
      <c r="C1042" s="25"/>
      <c r="D1042" s="25"/>
      <c r="E1042" s="25"/>
      <c r="F1042" s="25"/>
      <c r="G1042" s="25"/>
      <c r="H1042" s="25"/>
      <c r="I1042" s="28"/>
      <c r="J1042" s="28"/>
    </row>
    <row r="1043" spans="1:10" ht="12.75" customHeight="1">
      <c r="A1043" s="25"/>
      <c r="B1043" s="25"/>
      <c r="C1043" s="25"/>
      <c r="D1043" s="25"/>
      <c r="E1043" s="25"/>
      <c r="F1043" s="25"/>
      <c r="G1043" s="25"/>
      <c r="H1043" s="25"/>
      <c r="I1043" s="28"/>
      <c r="J1043" s="28"/>
    </row>
    <row r="1044" spans="1:10" ht="12.75" customHeight="1">
      <c r="A1044" s="25"/>
      <c r="B1044" s="25"/>
      <c r="C1044" s="25"/>
      <c r="D1044" s="25"/>
      <c r="E1044" s="25"/>
      <c r="F1044" s="25"/>
      <c r="G1044" s="25"/>
      <c r="H1044" s="25"/>
      <c r="I1044" s="28"/>
      <c r="J1044" s="28"/>
    </row>
    <row r="1045" spans="1:10" ht="12.75" customHeight="1">
      <c r="A1045" s="25"/>
      <c r="B1045" s="25"/>
      <c r="C1045" s="25"/>
      <c r="D1045" s="25"/>
      <c r="E1045" s="25"/>
      <c r="F1045" s="25"/>
      <c r="G1045" s="25"/>
      <c r="H1045" s="25"/>
      <c r="I1045" s="28"/>
      <c r="J1045" s="28"/>
    </row>
    <row r="1046" spans="1:10" ht="12.75" customHeight="1">
      <c r="H1046" s="25"/>
      <c r="I1046" s="28"/>
      <c r="J1046" s="28"/>
    </row>
    <row r="1047" spans="1:10" ht="12.75" customHeight="1">
      <c r="A1047" s="25"/>
      <c r="B1047" s="25"/>
      <c r="C1047" s="25"/>
      <c r="D1047" s="25"/>
      <c r="E1047" s="25"/>
      <c r="F1047" s="25"/>
      <c r="G1047" s="25"/>
      <c r="H1047" s="25"/>
      <c r="I1047" s="28"/>
      <c r="J1047" s="28"/>
    </row>
    <row r="1048" spans="1:10" ht="12.75" customHeight="1">
      <c r="A1048" s="25"/>
      <c r="B1048" s="25"/>
      <c r="C1048" s="25"/>
      <c r="D1048" s="25"/>
      <c r="E1048" s="25"/>
      <c r="F1048" s="25"/>
      <c r="G1048" s="25"/>
      <c r="H1048" s="25"/>
      <c r="I1048" s="28"/>
      <c r="J1048" s="28"/>
    </row>
    <row r="1049" spans="1:10" ht="12.75" customHeight="1">
      <c r="A1049" s="25"/>
      <c r="B1049" s="25"/>
      <c r="C1049" s="25"/>
      <c r="D1049" s="25"/>
      <c r="E1049" s="25"/>
      <c r="F1049" s="25"/>
      <c r="G1049" s="25"/>
      <c r="H1049" s="25"/>
      <c r="I1049" s="28"/>
      <c r="J1049" s="28"/>
    </row>
    <row r="1050" spans="1:10" ht="12.75" customHeight="1">
      <c r="A1050" s="25"/>
      <c r="B1050" s="25"/>
      <c r="C1050" s="25"/>
      <c r="D1050" s="25"/>
      <c r="E1050" s="25"/>
      <c r="F1050" s="25"/>
      <c r="G1050" s="25"/>
      <c r="H1050" s="25"/>
      <c r="I1050" s="28"/>
      <c r="J1050" s="28"/>
    </row>
    <row r="1051" spans="1:10" ht="12.75" customHeight="1">
      <c r="A1051" s="25"/>
      <c r="B1051" s="25"/>
      <c r="C1051" s="25"/>
      <c r="D1051" s="25"/>
      <c r="E1051" s="25"/>
      <c r="F1051" s="25"/>
      <c r="G1051" s="25"/>
      <c r="H1051" s="25"/>
      <c r="I1051" s="28"/>
      <c r="J1051" s="28"/>
    </row>
    <row r="1052" spans="1:10" ht="12.75" customHeight="1">
      <c r="A1052" s="25"/>
      <c r="B1052" s="25"/>
      <c r="C1052" s="25"/>
      <c r="D1052" s="25"/>
      <c r="E1052" s="25"/>
      <c r="F1052" s="25"/>
      <c r="G1052" s="25"/>
      <c r="H1052" s="25"/>
      <c r="I1052" s="28"/>
      <c r="J1052" s="28"/>
    </row>
    <row r="1053" spans="1:10" ht="12.75" customHeight="1">
      <c r="A1053" s="25"/>
      <c r="B1053" s="25"/>
      <c r="C1053" s="25"/>
      <c r="D1053" s="25"/>
      <c r="E1053" s="25"/>
      <c r="F1053" s="25"/>
      <c r="G1053" s="25"/>
      <c r="H1053" s="25"/>
      <c r="I1053" s="28"/>
      <c r="J1053" s="28"/>
    </row>
    <row r="1054" spans="1:10" ht="12.75" customHeight="1">
      <c r="A1054" s="25"/>
      <c r="B1054" s="25"/>
      <c r="C1054" s="25"/>
      <c r="D1054" s="25"/>
      <c r="E1054" s="25"/>
      <c r="F1054" s="25"/>
      <c r="G1054" s="25"/>
      <c r="H1054" s="25"/>
      <c r="I1054" s="28"/>
      <c r="J1054" s="28"/>
    </row>
    <row r="1055" spans="1:10" ht="12.75" customHeight="1">
      <c r="A1055" s="25"/>
      <c r="B1055" s="25"/>
      <c r="C1055" s="25"/>
      <c r="D1055" s="25"/>
      <c r="E1055" s="25"/>
      <c r="F1055" s="25"/>
      <c r="G1055" s="25"/>
      <c r="H1055" s="25"/>
      <c r="I1055" s="28"/>
      <c r="J1055" s="28"/>
    </row>
    <row r="1056" spans="1:10" ht="12.75" customHeight="1">
      <c r="A1056" s="25"/>
      <c r="B1056" s="25"/>
      <c r="C1056" s="25"/>
      <c r="D1056" s="25"/>
      <c r="E1056" s="25"/>
      <c r="F1056" s="25"/>
      <c r="G1056" s="25"/>
      <c r="H1056" s="25"/>
      <c r="I1056" s="28"/>
      <c r="J1056" s="28"/>
    </row>
    <row r="1057" spans="1:10" ht="12.75" customHeight="1">
      <c r="A1057" s="25"/>
      <c r="B1057" s="25"/>
      <c r="C1057" s="25"/>
      <c r="D1057" s="25"/>
      <c r="E1057" s="25"/>
      <c r="F1057" s="25"/>
      <c r="G1057" s="25"/>
      <c r="H1057" s="25"/>
      <c r="I1057" s="28"/>
      <c r="J1057" s="28"/>
    </row>
    <row r="1058" spans="1:10" ht="12.75" customHeight="1">
      <c r="A1058" s="25"/>
      <c r="B1058" s="25"/>
      <c r="C1058" s="25"/>
      <c r="D1058" s="25"/>
      <c r="E1058" s="25"/>
      <c r="F1058" s="25"/>
      <c r="G1058" s="25"/>
      <c r="H1058" s="25"/>
      <c r="I1058" s="28"/>
      <c r="J1058" s="28"/>
    </row>
    <row r="1059" spans="1:10" ht="12.75" customHeight="1">
      <c r="A1059" s="25"/>
      <c r="B1059" s="25"/>
      <c r="C1059" s="25"/>
      <c r="D1059" s="25"/>
      <c r="E1059" s="25"/>
      <c r="F1059" s="25"/>
      <c r="G1059" s="25"/>
      <c r="H1059" s="25"/>
      <c r="I1059" s="28"/>
      <c r="J1059" s="28"/>
    </row>
    <row r="1060" spans="1:10" ht="12.75" customHeight="1">
      <c r="A1060" s="25"/>
      <c r="B1060" s="25"/>
      <c r="C1060" s="25"/>
      <c r="D1060" s="25"/>
      <c r="E1060" s="25"/>
      <c r="F1060" s="25"/>
      <c r="G1060" s="25"/>
      <c r="H1060" s="25"/>
      <c r="I1060" s="28"/>
      <c r="J1060" s="28"/>
    </row>
    <row r="1061" spans="1:10" ht="12.75" customHeight="1">
      <c r="A1061" s="25"/>
      <c r="B1061" s="25"/>
      <c r="C1061" s="25"/>
      <c r="D1061" s="25"/>
      <c r="E1061" s="25"/>
      <c r="F1061" s="25"/>
      <c r="G1061" s="25"/>
      <c r="H1061" s="25"/>
      <c r="I1061" s="28"/>
      <c r="J1061" s="28"/>
    </row>
    <row r="1062" spans="1:10" ht="12.75" customHeight="1">
      <c r="A1062" s="25"/>
      <c r="B1062" s="25"/>
      <c r="C1062" s="25"/>
      <c r="D1062" s="25"/>
      <c r="E1062" s="25"/>
      <c r="F1062" s="25"/>
      <c r="G1062" s="25"/>
      <c r="H1062" s="25"/>
      <c r="I1062" s="28"/>
      <c r="J1062" s="28"/>
    </row>
    <row r="1063" spans="1:10" ht="12.75" customHeight="1">
      <c r="A1063" s="25"/>
      <c r="B1063" s="25"/>
      <c r="C1063" s="25"/>
      <c r="D1063" s="25"/>
      <c r="E1063" s="25"/>
      <c r="F1063" s="25"/>
      <c r="G1063" s="25"/>
      <c r="H1063" s="25"/>
      <c r="I1063" s="28"/>
      <c r="J1063" s="28"/>
    </row>
    <row r="1064" spans="1:10" ht="12.75" customHeight="1">
      <c r="A1064" s="25"/>
      <c r="B1064" s="25"/>
      <c r="C1064" s="25"/>
      <c r="D1064" s="25"/>
      <c r="E1064" s="25"/>
      <c r="F1064" s="25"/>
      <c r="G1064" s="25"/>
      <c r="H1064" s="25"/>
      <c r="I1064" s="28"/>
      <c r="J1064" s="28"/>
    </row>
    <row r="1065" spans="1:10" ht="12.75" customHeight="1">
      <c r="A1065" s="25"/>
      <c r="B1065" s="25"/>
      <c r="C1065" s="25"/>
      <c r="D1065" s="25"/>
      <c r="E1065" s="25"/>
      <c r="F1065" s="25"/>
      <c r="G1065" s="25"/>
      <c r="H1065" s="25"/>
      <c r="I1065" s="28"/>
      <c r="J1065" s="28"/>
    </row>
    <row r="1066" spans="1:10" ht="12.75" customHeight="1">
      <c r="A1066" s="25"/>
      <c r="B1066" s="25"/>
      <c r="C1066" s="25"/>
      <c r="D1066" s="25"/>
      <c r="E1066" s="25"/>
      <c r="F1066" s="25"/>
      <c r="G1066" s="25"/>
      <c r="H1066" s="25"/>
      <c r="I1066" s="28"/>
      <c r="J1066" s="28"/>
    </row>
    <row r="1067" spans="1:10" ht="12.75" customHeight="1">
      <c r="A1067" s="25"/>
      <c r="B1067" s="25"/>
      <c r="C1067" s="25"/>
      <c r="D1067" s="25"/>
      <c r="E1067" s="25"/>
      <c r="F1067" s="25"/>
      <c r="G1067" s="25"/>
      <c r="H1067" s="25"/>
      <c r="I1067" s="28"/>
      <c r="J1067" s="28"/>
    </row>
    <row r="1068" spans="1:10" ht="12.75" customHeight="1">
      <c r="A1068" s="25"/>
      <c r="B1068" s="25"/>
      <c r="C1068" s="25"/>
      <c r="D1068" s="25"/>
      <c r="E1068" s="25"/>
      <c r="F1068" s="25"/>
      <c r="G1068" s="25"/>
      <c r="H1068" s="25"/>
      <c r="I1068" s="28"/>
      <c r="J1068" s="28"/>
    </row>
    <row r="1069" spans="1:10" ht="12.75" customHeight="1">
      <c r="A1069" s="25"/>
      <c r="B1069" s="25"/>
      <c r="C1069" s="25"/>
      <c r="D1069" s="25"/>
      <c r="E1069" s="25"/>
      <c r="F1069" s="25"/>
      <c r="G1069" s="25"/>
      <c r="H1069" s="25"/>
      <c r="I1069" s="28"/>
      <c r="J1069" s="28"/>
    </row>
    <row r="1070" spans="1:10" ht="12.75" customHeight="1">
      <c r="A1070" s="25"/>
      <c r="B1070" s="25"/>
      <c r="C1070" s="25"/>
      <c r="D1070" s="25"/>
      <c r="E1070" s="25"/>
      <c r="F1070" s="25"/>
      <c r="G1070" s="25"/>
      <c r="H1070" s="25"/>
      <c r="I1070" s="28"/>
      <c r="J1070" s="28"/>
    </row>
    <row r="1071" spans="1:10" ht="12.75" customHeight="1">
      <c r="A1071" s="25"/>
      <c r="B1071" s="25"/>
      <c r="C1071" s="25"/>
      <c r="D1071" s="25"/>
      <c r="E1071" s="25"/>
      <c r="F1071" s="25"/>
      <c r="G1071" s="25"/>
      <c r="H1071" s="25"/>
      <c r="I1071" s="28"/>
      <c r="J1071" s="28"/>
    </row>
    <row r="1072" spans="1:10" ht="12.75" customHeight="1">
      <c r="A1072" s="25"/>
      <c r="B1072" s="25"/>
      <c r="C1072" s="25"/>
      <c r="D1072" s="25"/>
      <c r="E1072" s="25"/>
      <c r="F1072" s="25"/>
      <c r="G1072" s="25"/>
      <c r="H1072" s="25"/>
      <c r="I1072" s="28"/>
      <c r="J1072" s="28"/>
    </row>
    <row r="1073" spans="1:10" ht="12.75" customHeight="1">
      <c r="A1073" s="25"/>
      <c r="B1073" s="25"/>
      <c r="C1073" s="25"/>
      <c r="D1073" s="25"/>
      <c r="E1073" s="25"/>
      <c r="F1073" s="25"/>
      <c r="G1073" s="25"/>
      <c r="H1073" s="25"/>
      <c r="I1073" s="28"/>
      <c r="J1073" s="28"/>
    </row>
    <row r="1074" spans="1:10" ht="12.75" customHeight="1">
      <c r="A1074" s="25"/>
      <c r="B1074" s="25"/>
      <c r="C1074" s="25"/>
      <c r="D1074" s="25"/>
      <c r="E1074" s="25"/>
      <c r="F1074" s="25"/>
      <c r="G1074" s="25"/>
      <c r="H1074" s="25"/>
      <c r="I1074" s="28"/>
      <c r="J1074" s="28"/>
    </row>
    <row r="1075" spans="1:10" ht="12.75" customHeight="1">
      <c r="A1075" s="25"/>
      <c r="B1075" s="25"/>
      <c r="C1075" s="25"/>
      <c r="D1075" s="25"/>
      <c r="E1075" s="25"/>
      <c r="F1075" s="25"/>
      <c r="G1075" s="25"/>
      <c r="H1075" s="25"/>
      <c r="I1075" s="28"/>
      <c r="J1075" s="28"/>
    </row>
    <row r="1076" spans="1:10" ht="12.75" customHeight="1">
      <c r="A1076" s="25"/>
      <c r="B1076" s="25"/>
      <c r="C1076" s="25"/>
      <c r="D1076" s="25"/>
      <c r="E1076" s="25"/>
      <c r="F1076" s="25"/>
      <c r="G1076" s="25"/>
      <c r="H1076" s="25"/>
      <c r="I1076" s="28"/>
      <c r="J1076" s="28"/>
    </row>
    <row r="1077" spans="1:10" ht="12.75" customHeight="1">
      <c r="A1077" s="25"/>
      <c r="B1077" s="25"/>
      <c r="C1077" s="25"/>
      <c r="D1077" s="25"/>
      <c r="E1077" s="25"/>
      <c r="F1077" s="25"/>
      <c r="G1077" s="25"/>
      <c r="H1077" s="25"/>
      <c r="I1077" s="28"/>
      <c r="J1077" s="28"/>
    </row>
    <row r="1078" spans="1:10" ht="12.75" customHeight="1">
      <c r="A1078" s="25"/>
      <c r="B1078" s="25"/>
      <c r="C1078" s="25"/>
      <c r="D1078" s="25"/>
      <c r="E1078" s="25"/>
      <c r="F1078" s="25"/>
      <c r="G1078" s="25"/>
      <c r="H1078" s="25"/>
      <c r="I1078" s="28"/>
      <c r="J1078" s="28"/>
    </row>
    <row r="1079" spans="1:10" ht="12.75" customHeight="1">
      <c r="A1079" s="25"/>
      <c r="B1079" s="25"/>
      <c r="C1079" s="25"/>
      <c r="D1079" s="25"/>
      <c r="E1079" s="25"/>
      <c r="F1079" s="25"/>
      <c r="G1079" s="25"/>
      <c r="H1079" s="25"/>
      <c r="I1079" s="28"/>
      <c r="J1079" s="28"/>
    </row>
    <row r="1080" spans="1:10" ht="12.75" customHeight="1">
      <c r="A1080" s="25"/>
      <c r="B1080" s="25"/>
      <c r="C1080" s="25"/>
      <c r="D1080" s="25"/>
      <c r="E1080" s="25"/>
      <c r="F1080" s="25"/>
      <c r="G1080" s="25"/>
      <c r="H1080" s="25"/>
      <c r="I1080" s="28"/>
      <c r="J1080" s="28"/>
    </row>
    <row r="1081" spans="1:10" ht="12.75" customHeight="1">
      <c r="H1081" s="25"/>
      <c r="I1081" s="28"/>
      <c r="J1081" s="28"/>
    </row>
    <row r="1082" spans="1:10" ht="12.75" customHeight="1">
      <c r="H1082" s="25"/>
      <c r="I1082" s="28"/>
      <c r="J1082" s="28"/>
    </row>
    <row r="1083" spans="1:10" ht="12.75" customHeight="1">
      <c r="H1083" s="25"/>
      <c r="I1083" s="28"/>
      <c r="J1083" s="28"/>
    </row>
    <row r="1084" spans="1:10" ht="12.75" customHeight="1">
      <c r="H1084" s="25"/>
      <c r="I1084" s="28"/>
      <c r="J1084" s="28"/>
    </row>
    <row r="1085" spans="1:10" ht="12.75" customHeight="1">
      <c r="H1085" s="25"/>
      <c r="I1085" s="28"/>
      <c r="J1085" s="28"/>
    </row>
    <row r="1086" spans="1:10" ht="12.75" customHeight="1">
      <c r="A1086" s="25"/>
      <c r="B1086" s="25"/>
      <c r="C1086" s="25"/>
      <c r="D1086" s="25"/>
      <c r="E1086" s="25"/>
      <c r="F1086" s="25"/>
      <c r="G1086" s="25"/>
      <c r="H1086" s="25"/>
      <c r="I1086" s="28"/>
      <c r="J1086" s="28"/>
    </row>
    <row r="1087" spans="1:10" ht="12.75" customHeight="1">
      <c r="A1087" s="25"/>
      <c r="B1087" s="25"/>
      <c r="C1087" s="25"/>
      <c r="D1087" s="25"/>
      <c r="E1087" s="25"/>
      <c r="F1087" s="25"/>
      <c r="G1087" s="25"/>
      <c r="H1087" s="25"/>
      <c r="I1087" s="28"/>
      <c r="J1087" s="28"/>
    </row>
    <row r="1088" spans="1:10" ht="12.75" customHeight="1">
      <c r="A1088" s="25"/>
      <c r="B1088" s="25"/>
      <c r="C1088" s="25"/>
      <c r="D1088" s="25"/>
      <c r="E1088" s="25"/>
      <c r="F1088" s="25"/>
      <c r="G1088" s="25"/>
      <c r="H1088" s="25"/>
      <c r="I1088" s="28"/>
      <c r="J1088" s="28"/>
    </row>
    <row r="1089" spans="1:10" ht="12.75" customHeight="1">
      <c r="A1089" s="25"/>
      <c r="B1089" s="25"/>
      <c r="C1089" s="25"/>
      <c r="D1089" s="25"/>
      <c r="E1089" s="25"/>
      <c r="F1089" s="25"/>
      <c r="G1089" s="25"/>
      <c r="H1089" s="25"/>
      <c r="I1089" s="28"/>
      <c r="J1089" s="28"/>
    </row>
    <row r="1090" spans="1:10" ht="12.75" customHeight="1">
      <c r="A1090" s="25"/>
      <c r="B1090" s="25"/>
      <c r="C1090" s="25"/>
      <c r="D1090" s="25"/>
      <c r="E1090" s="25"/>
      <c r="F1090" s="25"/>
      <c r="G1090" s="25"/>
      <c r="H1090" s="25"/>
      <c r="I1090" s="28"/>
      <c r="J1090" s="28"/>
    </row>
    <row r="1091" spans="1:10" ht="12.75" customHeight="1">
      <c r="A1091" s="25"/>
      <c r="B1091" s="25"/>
      <c r="C1091" s="25"/>
      <c r="D1091" s="25"/>
      <c r="E1091" s="25"/>
      <c r="F1091" s="25"/>
      <c r="G1091" s="25"/>
      <c r="H1091" s="25"/>
      <c r="I1091" s="28"/>
      <c r="J1091" s="28"/>
    </row>
    <row r="1092" spans="1:10" ht="12.75" customHeight="1">
      <c r="A1092" s="25"/>
      <c r="B1092" s="25"/>
      <c r="C1092" s="25"/>
      <c r="D1092" s="25"/>
      <c r="E1092" s="25"/>
      <c r="F1092" s="25"/>
      <c r="G1092" s="25"/>
      <c r="H1092" s="25"/>
      <c r="I1092" s="28"/>
      <c r="J1092" s="28"/>
    </row>
    <row r="1093" spans="1:10" ht="12.75" customHeight="1">
      <c r="A1093" s="25"/>
      <c r="B1093" s="25"/>
      <c r="C1093" s="25"/>
      <c r="D1093" s="25"/>
      <c r="E1093" s="25"/>
      <c r="F1093" s="25"/>
      <c r="G1093" s="25"/>
      <c r="H1093" s="25"/>
      <c r="I1093" s="28"/>
      <c r="J1093" s="28"/>
    </row>
    <row r="1094" spans="1:10" ht="12.75" customHeight="1">
      <c r="A1094" s="25"/>
      <c r="B1094" s="25"/>
      <c r="C1094" s="25"/>
      <c r="D1094" s="25"/>
      <c r="E1094" s="25"/>
      <c r="F1094" s="25"/>
      <c r="G1094" s="25"/>
      <c r="H1094" s="25"/>
      <c r="I1094" s="28"/>
      <c r="J1094" s="28"/>
    </row>
    <row r="1095" spans="1:10" ht="12.75" customHeight="1">
      <c r="A1095" s="25"/>
      <c r="B1095" s="25"/>
      <c r="C1095" s="25"/>
      <c r="D1095" s="25"/>
      <c r="E1095" s="25"/>
      <c r="F1095" s="25"/>
      <c r="G1095" s="25"/>
      <c r="H1095" s="25"/>
      <c r="I1095" s="28"/>
      <c r="J1095" s="28"/>
    </row>
    <row r="1096" spans="1:10" ht="12.75" customHeight="1">
      <c r="A1096" s="25"/>
      <c r="B1096" s="25"/>
      <c r="C1096" s="25"/>
      <c r="D1096" s="25"/>
      <c r="E1096" s="25"/>
      <c r="F1096" s="25"/>
      <c r="G1096" s="25"/>
      <c r="H1096" s="25"/>
      <c r="I1096" s="28"/>
      <c r="J1096" s="28"/>
    </row>
    <row r="1097" spans="1:10" ht="12.75" customHeight="1">
      <c r="A1097" s="25"/>
      <c r="B1097" s="25"/>
      <c r="C1097" s="25"/>
      <c r="D1097" s="25"/>
      <c r="E1097" s="25"/>
      <c r="F1097" s="25"/>
      <c r="G1097" s="25"/>
      <c r="H1097" s="25"/>
      <c r="I1097" s="28"/>
      <c r="J1097" s="28"/>
    </row>
    <row r="1098" spans="1:10" ht="12.75" customHeight="1">
      <c r="A1098" s="25"/>
      <c r="B1098" s="25"/>
      <c r="C1098" s="25"/>
      <c r="D1098" s="25"/>
      <c r="E1098" s="25"/>
      <c r="F1098" s="25"/>
      <c r="G1098" s="25"/>
      <c r="H1098" s="25"/>
      <c r="I1098" s="28"/>
      <c r="J1098" s="28"/>
    </row>
    <row r="1099" spans="1:10" ht="12.75" customHeight="1">
      <c r="A1099" s="25"/>
      <c r="B1099" s="25"/>
      <c r="C1099" s="25"/>
      <c r="D1099" s="25"/>
      <c r="E1099" s="25"/>
      <c r="F1099" s="25"/>
      <c r="G1099" s="25"/>
      <c r="H1099" s="25"/>
      <c r="I1099" s="28"/>
      <c r="J1099" s="28"/>
    </row>
    <row r="1100" spans="1:10" ht="12.75" customHeight="1">
      <c r="A1100" s="25"/>
      <c r="B1100" s="25"/>
      <c r="C1100" s="25"/>
      <c r="D1100" s="25"/>
      <c r="E1100" s="25"/>
      <c r="F1100" s="25"/>
      <c r="G1100" s="25"/>
      <c r="H1100" s="25"/>
      <c r="I1100" s="28"/>
      <c r="J1100" s="28"/>
    </row>
    <row r="1101" spans="1:10" ht="12.75" customHeight="1">
      <c r="A1101" s="25"/>
      <c r="B1101" s="25"/>
      <c r="C1101" s="25"/>
      <c r="D1101" s="25"/>
      <c r="E1101" s="25"/>
      <c r="F1101" s="25"/>
      <c r="G1101" s="25"/>
      <c r="H1101" s="25"/>
      <c r="I1101" s="28"/>
      <c r="J1101" s="28"/>
    </row>
    <row r="1102" spans="1:10" ht="12.75" customHeight="1">
      <c r="A1102" s="25"/>
      <c r="B1102" s="25"/>
      <c r="C1102" s="25"/>
      <c r="D1102" s="25"/>
      <c r="E1102" s="25"/>
      <c r="F1102" s="25"/>
      <c r="G1102" s="25"/>
      <c r="H1102" s="25"/>
      <c r="I1102" s="28"/>
      <c r="J1102" s="28"/>
    </row>
    <row r="1103" spans="1:10" ht="12.75" customHeight="1">
      <c r="A1103" s="25"/>
      <c r="B1103" s="25"/>
      <c r="C1103" s="25"/>
      <c r="D1103" s="25"/>
      <c r="E1103" s="25"/>
      <c r="F1103" s="25"/>
      <c r="G1103" s="25"/>
      <c r="H1103" s="25"/>
      <c r="I1103" s="28"/>
      <c r="J1103" s="28"/>
    </row>
    <row r="1104" spans="1:10" ht="12.75" customHeight="1">
      <c r="A1104" s="25"/>
      <c r="B1104" s="25"/>
      <c r="C1104" s="25"/>
      <c r="D1104" s="25"/>
      <c r="E1104" s="25"/>
      <c r="F1104" s="25"/>
      <c r="G1104" s="25"/>
      <c r="H1104" s="25"/>
      <c r="I1104" s="28"/>
      <c r="J1104" s="28"/>
    </row>
    <row r="1105" spans="1:10" ht="12.75" customHeight="1">
      <c r="A1105" s="25"/>
      <c r="B1105" s="25"/>
      <c r="C1105" s="25"/>
      <c r="D1105" s="25"/>
      <c r="E1105" s="25"/>
      <c r="F1105" s="25"/>
      <c r="G1105" s="25"/>
      <c r="H1105" s="25"/>
      <c r="I1105" s="28"/>
      <c r="J1105" s="28"/>
    </row>
    <row r="1106" spans="1:10" ht="12.75" customHeight="1">
      <c r="A1106" s="25"/>
      <c r="B1106" s="25"/>
      <c r="C1106" s="25"/>
      <c r="D1106" s="25"/>
      <c r="E1106" s="25"/>
      <c r="F1106" s="25"/>
      <c r="G1106" s="25"/>
      <c r="H1106" s="25"/>
      <c r="I1106" s="28"/>
      <c r="J1106" s="28"/>
    </row>
    <row r="1107" spans="1:10" ht="12.75" customHeight="1">
      <c r="A1107" s="25"/>
      <c r="B1107" s="25"/>
      <c r="C1107" s="25"/>
      <c r="D1107" s="25"/>
      <c r="E1107" s="25"/>
      <c r="F1107" s="25"/>
      <c r="G1107" s="25"/>
      <c r="H1107" s="25"/>
      <c r="I1107" s="28"/>
      <c r="J1107" s="28"/>
    </row>
    <row r="1108" spans="1:10" ht="12.75" customHeight="1">
      <c r="A1108" s="25"/>
      <c r="B1108" s="25"/>
      <c r="C1108" s="25"/>
      <c r="D1108" s="25"/>
      <c r="E1108" s="25"/>
      <c r="F1108" s="25"/>
      <c r="G1108" s="25"/>
      <c r="H1108" s="25"/>
      <c r="I1108" s="28"/>
      <c r="J1108" s="28"/>
    </row>
    <row r="1109" spans="1:10" ht="12.75" customHeight="1">
      <c r="A1109" s="25"/>
      <c r="B1109" s="25"/>
      <c r="C1109" s="25"/>
      <c r="D1109" s="25"/>
      <c r="E1109" s="25"/>
      <c r="F1109" s="25"/>
      <c r="G1109" s="25"/>
      <c r="H1109" s="25"/>
      <c r="I1109" s="28"/>
      <c r="J1109" s="28"/>
    </row>
    <row r="1110" spans="1:10" ht="12.75" customHeight="1">
      <c r="A1110" s="25"/>
      <c r="B1110" s="25"/>
      <c r="C1110" s="25"/>
      <c r="D1110" s="25"/>
      <c r="E1110" s="25"/>
      <c r="F1110" s="25"/>
      <c r="G1110" s="25"/>
      <c r="H1110" s="25"/>
      <c r="I1110" s="28"/>
      <c r="J1110" s="28"/>
    </row>
    <row r="1111" spans="1:10" ht="12.75" customHeight="1">
      <c r="A1111" s="25"/>
      <c r="B1111" s="25"/>
      <c r="C1111" s="25"/>
      <c r="D1111" s="25"/>
      <c r="E1111" s="25"/>
      <c r="F1111" s="25"/>
      <c r="G1111" s="25"/>
      <c r="H1111" s="25"/>
      <c r="I1111" s="28"/>
      <c r="J1111" s="28"/>
    </row>
    <row r="1112" spans="1:10" ht="12.75" customHeight="1">
      <c r="A1112" s="25"/>
      <c r="B1112" s="25"/>
      <c r="C1112" s="25"/>
      <c r="D1112" s="25"/>
      <c r="E1112" s="25"/>
      <c r="F1112" s="25"/>
      <c r="G1112" s="25"/>
      <c r="H1112" s="25"/>
      <c r="I1112" s="28"/>
      <c r="J1112" s="28"/>
    </row>
    <row r="1113" spans="1:10" ht="12.75" customHeight="1">
      <c r="A1113" s="25"/>
      <c r="B1113" s="25"/>
      <c r="C1113" s="25"/>
      <c r="D1113" s="25"/>
      <c r="E1113" s="25"/>
      <c r="F1113" s="25"/>
      <c r="G1113" s="25"/>
      <c r="H1113" s="25"/>
      <c r="I1113" s="28"/>
      <c r="J1113" s="28"/>
    </row>
    <row r="1114" spans="1:10" ht="12.75" customHeight="1">
      <c r="A1114" s="25"/>
      <c r="B1114" s="25"/>
      <c r="C1114" s="25"/>
      <c r="D1114" s="25"/>
      <c r="E1114" s="25"/>
      <c r="F1114" s="25"/>
      <c r="G1114" s="25"/>
      <c r="H1114" s="25"/>
      <c r="I1114" s="28"/>
      <c r="J1114" s="28"/>
    </row>
    <row r="1115" spans="1:10" ht="12.75" customHeight="1">
      <c r="A1115" s="25"/>
      <c r="B1115" s="25"/>
      <c r="C1115" s="25"/>
      <c r="D1115" s="25"/>
      <c r="E1115" s="25"/>
      <c r="F1115" s="25"/>
      <c r="G1115" s="25"/>
      <c r="H1115" s="25"/>
      <c r="I1115" s="28"/>
      <c r="J1115" s="28"/>
    </row>
    <row r="1116" spans="1:10" ht="12.75" customHeight="1">
      <c r="A1116" s="25"/>
      <c r="B1116" s="25"/>
      <c r="C1116" s="25"/>
      <c r="D1116" s="25"/>
      <c r="E1116" s="25"/>
      <c r="F1116" s="25"/>
      <c r="G1116" s="25"/>
      <c r="H1116" s="25"/>
      <c r="I1116" s="28"/>
      <c r="J1116" s="28"/>
    </row>
    <row r="1117" spans="1:10" ht="12.75" customHeight="1">
      <c r="A1117" s="25"/>
      <c r="B1117" s="25"/>
      <c r="C1117" s="25"/>
      <c r="D1117" s="25"/>
      <c r="E1117" s="25"/>
      <c r="F1117" s="25"/>
      <c r="G1117" s="25"/>
      <c r="H1117" s="25"/>
      <c r="I1117" s="28"/>
      <c r="J1117" s="28"/>
    </row>
    <row r="1118" spans="1:10" ht="12.75" customHeight="1">
      <c r="A1118" s="25"/>
      <c r="B1118" s="25"/>
      <c r="C1118" s="25"/>
      <c r="D1118" s="25"/>
      <c r="E1118" s="25"/>
      <c r="F1118" s="25"/>
      <c r="G1118" s="25"/>
      <c r="H1118" s="25"/>
      <c r="I1118" s="28"/>
      <c r="J1118" s="28"/>
    </row>
    <row r="1119" spans="1:10" ht="12.75" customHeight="1">
      <c r="A1119" s="25"/>
      <c r="B1119" s="25"/>
      <c r="C1119" s="25"/>
      <c r="D1119" s="25"/>
      <c r="E1119" s="25"/>
      <c r="F1119" s="25"/>
      <c r="G1119" s="25"/>
      <c r="H1119" s="25"/>
      <c r="I1119" s="28"/>
      <c r="J1119" s="28"/>
    </row>
    <row r="1120" spans="1:10" ht="12.75" customHeight="1">
      <c r="A1120" s="25"/>
      <c r="B1120" s="25"/>
      <c r="C1120" s="25"/>
      <c r="D1120" s="25"/>
      <c r="E1120" s="25"/>
      <c r="F1120" s="25"/>
      <c r="G1120" s="25"/>
      <c r="H1120" s="25"/>
      <c r="I1120" s="28"/>
      <c r="J1120" s="28"/>
    </row>
    <row r="1121" spans="1:10" ht="12.75" customHeight="1">
      <c r="A1121" s="25"/>
      <c r="B1121" s="25"/>
      <c r="C1121" s="25"/>
      <c r="D1121" s="25"/>
      <c r="E1121" s="25"/>
      <c r="F1121" s="25"/>
      <c r="G1121" s="25"/>
      <c r="H1121" s="25"/>
      <c r="I1121" s="28"/>
      <c r="J1121" s="28"/>
    </row>
    <row r="1122" spans="1:10" ht="12.75" customHeight="1">
      <c r="A1122" s="25"/>
      <c r="B1122" s="25"/>
      <c r="C1122" s="25"/>
      <c r="D1122" s="25"/>
      <c r="E1122" s="25"/>
      <c r="F1122" s="25"/>
      <c r="G1122" s="25"/>
      <c r="H1122" s="25"/>
      <c r="I1122" s="28"/>
      <c r="J1122" s="28"/>
    </row>
    <row r="1123" spans="1:10" ht="12.75" customHeight="1">
      <c r="A1123" s="25"/>
      <c r="B1123" s="25"/>
      <c r="C1123" s="25"/>
      <c r="D1123" s="25"/>
      <c r="E1123" s="25"/>
      <c r="F1123" s="25"/>
      <c r="G1123" s="25"/>
      <c r="H1123" s="25"/>
      <c r="I1123" s="28"/>
      <c r="J1123" s="28"/>
    </row>
    <row r="1124" spans="1:10" ht="12.75" customHeight="1">
      <c r="A1124" s="25"/>
      <c r="B1124" s="25"/>
      <c r="C1124" s="25"/>
      <c r="D1124" s="25"/>
      <c r="E1124" s="25"/>
      <c r="F1124" s="25"/>
      <c r="G1124" s="25"/>
      <c r="H1124" s="25"/>
      <c r="I1124" s="28"/>
      <c r="J1124" s="28"/>
    </row>
    <row r="1125" spans="1:10" ht="12.75" customHeight="1">
      <c r="A1125" s="25"/>
      <c r="B1125" s="25"/>
      <c r="C1125" s="25"/>
      <c r="D1125" s="25"/>
      <c r="E1125" s="25"/>
      <c r="F1125" s="25"/>
      <c r="G1125" s="25"/>
      <c r="H1125" s="25"/>
      <c r="I1125" s="28"/>
      <c r="J1125" s="28"/>
    </row>
    <row r="1126" spans="1:10" ht="12.75" customHeight="1">
      <c r="A1126" s="25"/>
      <c r="B1126" s="25"/>
      <c r="C1126" s="25"/>
      <c r="D1126" s="25"/>
      <c r="E1126" s="25"/>
      <c r="F1126" s="25"/>
      <c r="G1126" s="25"/>
      <c r="H1126" s="25"/>
      <c r="I1126" s="28"/>
      <c r="J1126" s="28"/>
    </row>
    <row r="1127" spans="1:10" ht="12.75" customHeight="1">
      <c r="A1127" s="25"/>
      <c r="B1127" s="25"/>
      <c r="C1127" s="25"/>
      <c r="D1127" s="25"/>
      <c r="E1127" s="25"/>
      <c r="F1127" s="25"/>
      <c r="G1127" s="25"/>
      <c r="H1127" s="25"/>
      <c r="I1127" s="28"/>
      <c r="J1127" s="28"/>
    </row>
    <row r="1128" spans="1:10" ht="12.75" customHeight="1">
      <c r="A1128" s="25"/>
      <c r="B1128" s="25"/>
      <c r="C1128" s="25"/>
      <c r="D1128" s="25"/>
      <c r="E1128" s="25"/>
      <c r="F1128" s="25"/>
      <c r="G1128" s="25"/>
      <c r="H1128" s="25"/>
      <c r="I1128" s="28"/>
      <c r="J1128" s="28"/>
    </row>
    <row r="1129" spans="1:10" ht="12.75" customHeight="1">
      <c r="A1129" s="25"/>
      <c r="B1129" s="25"/>
      <c r="C1129" s="25"/>
      <c r="D1129" s="25"/>
      <c r="E1129" s="25"/>
      <c r="F1129" s="25"/>
      <c r="G1129" s="25"/>
      <c r="H1129" s="25"/>
      <c r="I1129" s="28"/>
      <c r="J1129" s="28"/>
    </row>
    <row r="1130" spans="1:10" ht="12.75" customHeight="1">
      <c r="A1130" s="25"/>
      <c r="B1130" s="25"/>
      <c r="C1130" s="25"/>
      <c r="D1130" s="25"/>
      <c r="E1130" s="25"/>
      <c r="F1130" s="25"/>
      <c r="G1130" s="25"/>
      <c r="H1130" s="25"/>
      <c r="I1130" s="28"/>
      <c r="J1130" s="28"/>
    </row>
    <row r="1131" spans="1:10" ht="12.75" customHeight="1">
      <c r="A1131" s="25"/>
      <c r="B1131" s="25"/>
      <c r="C1131" s="25"/>
      <c r="D1131" s="25"/>
      <c r="E1131" s="25"/>
      <c r="F1131" s="25"/>
      <c r="G1131" s="25"/>
      <c r="H1131" s="25"/>
      <c r="I1131" s="28"/>
      <c r="J1131" s="28"/>
    </row>
    <row r="1132" spans="1:10" ht="12.75" customHeight="1">
      <c r="A1132" s="25"/>
      <c r="B1132" s="25"/>
      <c r="C1132" s="25"/>
      <c r="D1132" s="25"/>
      <c r="E1132" s="25"/>
      <c r="F1132" s="25"/>
      <c r="G1132" s="25"/>
      <c r="H1132" s="25"/>
      <c r="I1132" s="28"/>
      <c r="J1132" s="28"/>
    </row>
    <row r="1133" spans="1:10" ht="12.75" customHeight="1">
      <c r="A1133" s="25"/>
      <c r="B1133" s="25"/>
      <c r="C1133" s="25"/>
      <c r="D1133" s="25"/>
      <c r="E1133" s="25"/>
      <c r="F1133" s="25"/>
      <c r="G1133" s="25"/>
      <c r="H1133" s="25"/>
      <c r="I1133" s="28"/>
      <c r="J1133" s="28"/>
    </row>
    <row r="1134" spans="1:10" ht="12.75" customHeight="1">
      <c r="A1134" s="25"/>
      <c r="B1134" s="25"/>
      <c r="C1134" s="25"/>
      <c r="D1134" s="25"/>
      <c r="E1134" s="25"/>
      <c r="F1134" s="25"/>
      <c r="G1134" s="25"/>
      <c r="H1134" s="25"/>
      <c r="I1134" s="28"/>
      <c r="J1134" s="28"/>
    </row>
    <row r="1135" spans="1:10" ht="12.75" customHeight="1">
      <c r="A1135" s="25"/>
      <c r="B1135" s="25"/>
      <c r="C1135" s="25"/>
      <c r="D1135" s="25"/>
      <c r="E1135" s="25"/>
      <c r="F1135" s="25"/>
      <c r="G1135" s="25"/>
      <c r="H1135" s="25"/>
      <c r="I1135" s="28"/>
      <c r="J1135" s="28"/>
    </row>
    <row r="1136" spans="1:10" ht="12.75" customHeight="1">
      <c r="A1136" s="25"/>
      <c r="B1136" s="25"/>
      <c r="C1136" s="25"/>
      <c r="D1136" s="25"/>
      <c r="E1136" s="25"/>
      <c r="F1136" s="25"/>
      <c r="G1136" s="25"/>
      <c r="H1136" s="25"/>
      <c r="I1136" s="28"/>
      <c r="J1136" s="28"/>
    </row>
    <row r="1137" spans="1:10" ht="12.75" customHeight="1">
      <c r="A1137" s="25"/>
      <c r="B1137" s="25"/>
      <c r="C1137" s="25"/>
      <c r="D1137" s="25"/>
      <c r="E1137" s="25"/>
      <c r="F1137" s="25"/>
      <c r="G1137" s="25"/>
      <c r="H1137" s="25"/>
      <c r="I1137" s="28"/>
      <c r="J1137" s="28"/>
    </row>
    <row r="1138" spans="1:10" ht="12.75" customHeight="1">
      <c r="A1138" s="25"/>
      <c r="B1138" s="25"/>
      <c r="C1138" s="25"/>
      <c r="D1138" s="25"/>
      <c r="E1138" s="25"/>
      <c r="F1138" s="25"/>
      <c r="G1138" s="25"/>
      <c r="H1138" s="25"/>
      <c r="I1138" s="28"/>
      <c r="J1138" s="28"/>
    </row>
    <row r="1139" spans="1:10" ht="12.75" customHeight="1">
      <c r="A1139" s="25"/>
      <c r="B1139" s="25"/>
      <c r="C1139" s="25"/>
      <c r="D1139" s="25"/>
      <c r="E1139" s="25"/>
      <c r="F1139" s="25"/>
      <c r="G1139" s="25"/>
      <c r="H1139" s="25"/>
      <c r="I1139" s="28"/>
      <c r="J1139" s="28"/>
    </row>
    <row r="1140" spans="1:10" ht="12.75" customHeight="1">
      <c r="A1140" s="25"/>
      <c r="B1140" s="25"/>
      <c r="C1140" s="25"/>
      <c r="D1140" s="25"/>
      <c r="E1140" s="25"/>
      <c r="F1140" s="25"/>
      <c r="G1140" s="25"/>
      <c r="H1140" s="25"/>
      <c r="I1140" s="28"/>
      <c r="J1140" s="28"/>
    </row>
    <row r="1141" spans="1:10" ht="12.75" customHeight="1">
      <c r="A1141" s="25"/>
      <c r="B1141" s="25"/>
      <c r="C1141" s="25"/>
      <c r="D1141" s="25"/>
      <c r="E1141" s="25"/>
      <c r="F1141" s="25"/>
      <c r="G1141" s="25"/>
      <c r="H1141" s="25"/>
      <c r="I1141" s="28"/>
      <c r="J1141" s="28"/>
    </row>
    <row r="1142" spans="1:10" ht="12.75" customHeight="1">
      <c r="A1142" s="25"/>
      <c r="B1142" s="25"/>
      <c r="C1142" s="25"/>
      <c r="D1142" s="25"/>
      <c r="E1142" s="25"/>
      <c r="F1142" s="25"/>
      <c r="G1142" s="25"/>
      <c r="H1142" s="25"/>
      <c r="I1142" s="28"/>
      <c r="J1142" s="28"/>
    </row>
    <row r="1143" spans="1:10" ht="12.75" customHeight="1">
      <c r="A1143" s="25"/>
      <c r="B1143" s="25"/>
      <c r="C1143" s="25"/>
      <c r="D1143" s="25"/>
      <c r="E1143" s="25"/>
      <c r="F1143" s="25"/>
      <c r="G1143" s="25"/>
      <c r="H1143" s="25"/>
      <c r="I1143" s="28"/>
      <c r="J1143" s="28"/>
    </row>
    <row r="1144" spans="1:10" ht="12.75" customHeight="1">
      <c r="A1144" s="25"/>
      <c r="B1144" s="25"/>
      <c r="C1144" s="25"/>
      <c r="D1144" s="25"/>
      <c r="E1144" s="25"/>
      <c r="F1144" s="25"/>
      <c r="G1144" s="25"/>
      <c r="H1144" s="25"/>
      <c r="I1144" s="28"/>
      <c r="J1144" s="28"/>
    </row>
    <row r="1145" spans="1:10" ht="12.75" customHeight="1">
      <c r="A1145" s="25"/>
      <c r="B1145" s="25"/>
      <c r="C1145" s="25"/>
      <c r="D1145" s="25"/>
      <c r="E1145" s="25"/>
      <c r="F1145" s="25"/>
      <c r="G1145" s="25"/>
      <c r="H1145" s="25"/>
      <c r="I1145" s="28"/>
      <c r="J1145" s="28"/>
    </row>
    <row r="1146" spans="1:10" ht="12.75" customHeight="1">
      <c r="A1146" s="25"/>
      <c r="B1146" s="25"/>
      <c r="C1146" s="25"/>
      <c r="D1146" s="25"/>
      <c r="E1146" s="25"/>
      <c r="F1146" s="25"/>
      <c r="G1146" s="25"/>
      <c r="H1146" s="25"/>
      <c r="I1146" s="28"/>
      <c r="J1146" s="28"/>
    </row>
    <row r="1147" spans="1:10" ht="12.75" customHeight="1">
      <c r="A1147" s="25"/>
      <c r="B1147" s="25"/>
      <c r="C1147" s="25"/>
      <c r="D1147" s="25"/>
      <c r="E1147" s="25"/>
      <c r="F1147" s="25"/>
      <c r="G1147" s="25"/>
      <c r="H1147" s="25"/>
      <c r="I1147" s="28"/>
      <c r="J1147" s="28"/>
    </row>
    <row r="1148" spans="1:10" ht="12.75" customHeight="1">
      <c r="A1148" s="25"/>
      <c r="B1148" s="25"/>
      <c r="C1148" s="25"/>
      <c r="D1148" s="25"/>
      <c r="E1148" s="25"/>
      <c r="F1148" s="25"/>
      <c r="G1148" s="25"/>
      <c r="H1148" s="25"/>
      <c r="I1148" s="28"/>
      <c r="J1148" s="28"/>
    </row>
    <row r="1149" spans="1:10" ht="12.75" customHeight="1">
      <c r="A1149" s="25"/>
      <c r="B1149" s="25"/>
      <c r="C1149" s="25"/>
      <c r="D1149" s="25"/>
      <c r="E1149" s="25"/>
      <c r="F1149" s="25"/>
      <c r="G1149" s="25"/>
      <c r="H1149" s="25"/>
      <c r="I1149" s="28"/>
      <c r="J1149" s="28"/>
    </row>
    <row r="1150" spans="1:10" ht="12.75" customHeight="1">
      <c r="A1150" s="25"/>
      <c r="B1150" s="25"/>
      <c r="C1150" s="25"/>
      <c r="D1150" s="25"/>
      <c r="E1150" s="25"/>
      <c r="F1150" s="25"/>
      <c r="G1150" s="25"/>
      <c r="H1150" s="25"/>
      <c r="I1150" s="28"/>
      <c r="J1150" s="28"/>
    </row>
    <row r="1151" spans="1:10" ht="12.75" customHeight="1">
      <c r="A1151" s="25"/>
      <c r="B1151" s="25"/>
      <c r="C1151" s="25"/>
      <c r="D1151" s="25"/>
      <c r="E1151" s="25"/>
      <c r="F1151" s="25"/>
      <c r="G1151" s="25"/>
      <c r="H1151" s="25"/>
      <c r="I1151" s="28"/>
      <c r="J1151" s="28"/>
    </row>
    <row r="1152" spans="1:10" ht="12.75" customHeight="1">
      <c r="A1152" s="25"/>
      <c r="B1152" s="25"/>
      <c r="C1152" s="25"/>
      <c r="D1152" s="25"/>
      <c r="E1152" s="25"/>
      <c r="F1152" s="25"/>
      <c r="G1152" s="25"/>
      <c r="H1152" s="25"/>
      <c r="I1152" s="28"/>
      <c r="J1152" s="28"/>
    </row>
    <row r="1153" spans="1:10" ht="12.75" customHeight="1">
      <c r="A1153" s="25"/>
      <c r="B1153" s="25"/>
      <c r="C1153" s="25"/>
      <c r="D1153" s="25"/>
      <c r="E1153" s="25"/>
      <c r="F1153" s="25"/>
      <c r="G1153" s="25"/>
      <c r="H1153" s="25"/>
      <c r="I1153" s="28"/>
      <c r="J1153" s="28"/>
    </row>
    <row r="1154" spans="1:10" ht="12.75" customHeight="1">
      <c r="A1154" s="25"/>
      <c r="B1154" s="25"/>
      <c r="C1154" s="25"/>
      <c r="D1154" s="25"/>
      <c r="E1154" s="25"/>
      <c r="F1154" s="25"/>
      <c r="G1154" s="25"/>
      <c r="H1154" s="25"/>
      <c r="I1154" s="28"/>
      <c r="J1154" s="28"/>
    </row>
    <row r="1155" spans="1:10" ht="12.75" customHeight="1">
      <c r="A1155" s="25"/>
      <c r="B1155" s="25"/>
      <c r="C1155" s="25"/>
      <c r="D1155" s="25"/>
      <c r="E1155" s="25"/>
      <c r="F1155" s="25"/>
      <c r="G1155" s="25"/>
      <c r="H1155" s="25"/>
      <c r="I1155" s="28"/>
      <c r="J1155" s="28"/>
    </row>
    <row r="1156" spans="1:10" ht="12.75" customHeight="1">
      <c r="A1156" s="25"/>
      <c r="B1156" s="25"/>
      <c r="C1156" s="25"/>
      <c r="D1156" s="25"/>
      <c r="E1156" s="25"/>
      <c r="F1156" s="25"/>
      <c r="G1156" s="25"/>
      <c r="H1156" s="25"/>
      <c r="I1156" s="28"/>
      <c r="J1156" s="28"/>
    </row>
    <row r="1157" spans="1:10" ht="12.75" customHeight="1">
      <c r="A1157" s="25"/>
      <c r="B1157" s="25"/>
      <c r="C1157" s="25"/>
      <c r="D1157" s="25"/>
      <c r="E1157" s="25"/>
      <c r="F1157" s="25"/>
      <c r="G1157" s="25"/>
      <c r="H1157" s="25"/>
      <c r="I1157" s="28"/>
      <c r="J1157" s="28"/>
    </row>
    <row r="1158" spans="1:10" ht="12.75" customHeight="1">
      <c r="A1158" s="25"/>
      <c r="B1158" s="25"/>
      <c r="C1158" s="25"/>
      <c r="D1158" s="25"/>
      <c r="E1158" s="25"/>
      <c r="F1158" s="25"/>
      <c r="G1158" s="25"/>
      <c r="H1158" s="25"/>
      <c r="I1158" s="28"/>
      <c r="J1158" s="28"/>
    </row>
    <row r="1159" spans="1:10" ht="12.75" customHeight="1">
      <c r="A1159" s="25"/>
      <c r="B1159" s="25"/>
      <c r="C1159" s="25"/>
      <c r="D1159" s="25"/>
      <c r="E1159" s="25"/>
      <c r="F1159" s="25"/>
      <c r="G1159" s="25"/>
      <c r="H1159" s="25"/>
      <c r="I1159" s="28"/>
      <c r="J1159" s="28"/>
    </row>
    <row r="1160" spans="1:10" ht="12.75" customHeight="1">
      <c r="A1160" s="25"/>
      <c r="B1160" s="25"/>
      <c r="C1160" s="25"/>
      <c r="D1160" s="25"/>
      <c r="E1160" s="25"/>
      <c r="F1160" s="25"/>
      <c r="G1160" s="25"/>
      <c r="H1160" s="25"/>
      <c r="I1160" s="28"/>
      <c r="J1160" s="28"/>
    </row>
    <row r="1161" spans="1:10" ht="12.75" customHeight="1">
      <c r="A1161" s="25"/>
      <c r="B1161" s="25"/>
      <c r="C1161" s="25"/>
      <c r="D1161" s="25"/>
      <c r="E1161" s="25"/>
      <c r="F1161" s="25"/>
      <c r="G1161" s="25"/>
      <c r="H1161" s="25"/>
      <c r="I1161" s="28"/>
      <c r="J1161" s="28"/>
    </row>
    <row r="1162" spans="1:10" ht="12.75" customHeight="1">
      <c r="A1162" s="25"/>
      <c r="B1162" s="25"/>
      <c r="C1162" s="25"/>
      <c r="D1162" s="25"/>
      <c r="E1162" s="25"/>
      <c r="F1162" s="25"/>
      <c r="G1162" s="25"/>
      <c r="H1162" s="25"/>
      <c r="I1162" s="28"/>
      <c r="J1162" s="28"/>
    </row>
    <row r="1163" spans="1:10" ht="12.75" customHeight="1">
      <c r="A1163" s="25"/>
      <c r="B1163" s="25"/>
      <c r="C1163" s="25"/>
      <c r="D1163" s="25"/>
      <c r="E1163" s="25"/>
      <c r="F1163" s="25"/>
      <c r="G1163" s="25"/>
      <c r="H1163" s="25"/>
      <c r="I1163" s="28"/>
      <c r="J1163" s="28"/>
    </row>
    <row r="1164" spans="1:10" ht="12.75" customHeight="1">
      <c r="A1164" s="25"/>
      <c r="B1164" s="25"/>
      <c r="C1164" s="25"/>
      <c r="D1164" s="25"/>
      <c r="E1164" s="25"/>
      <c r="F1164" s="25"/>
      <c r="G1164" s="25"/>
      <c r="H1164" s="25"/>
      <c r="I1164" s="28"/>
      <c r="J1164" s="28"/>
    </row>
    <row r="1165" spans="1:10" ht="12.75" customHeight="1">
      <c r="A1165" s="25"/>
      <c r="B1165" s="25"/>
      <c r="C1165" s="25"/>
      <c r="D1165" s="25"/>
      <c r="E1165" s="25"/>
      <c r="F1165" s="25"/>
      <c r="G1165" s="25"/>
      <c r="H1165" s="25"/>
      <c r="I1165" s="28"/>
      <c r="J1165" s="28"/>
    </row>
    <row r="1166" spans="1:10" ht="12.75" customHeight="1">
      <c r="A1166" s="25"/>
      <c r="B1166" s="25"/>
      <c r="C1166" s="25"/>
      <c r="D1166" s="25"/>
      <c r="E1166" s="25"/>
      <c r="F1166" s="25"/>
      <c r="G1166" s="25"/>
      <c r="H1166" s="25"/>
      <c r="I1166" s="28"/>
      <c r="J1166" s="28"/>
    </row>
    <row r="1167" spans="1:10" ht="12.75" customHeight="1">
      <c r="A1167" s="25"/>
      <c r="B1167" s="25"/>
      <c r="C1167" s="25"/>
      <c r="D1167" s="25"/>
      <c r="E1167" s="25"/>
      <c r="F1167" s="25"/>
      <c r="G1167" s="25"/>
      <c r="H1167" s="25"/>
      <c r="I1167" s="28"/>
      <c r="J1167" s="28"/>
    </row>
    <row r="1168" spans="1:10" ht="12.75" customHeight="1">
      <c r="A1168" s="25"/>
      <c r="B1168" s="25"/>
      <c r="C1168" s="25"/>
      <c r="D1168" s="25"/>
      <c r="E1168" s="25"/>
      <c r="F1168" s="25"/>
      <c r="G1168" s="25"/>
      <c r="H1168" s="25"/>
      <c r="I1168" s="28"/>
      <c r="J1168" s="28"/>
    </row>
    <row r="1169" spans="1:10" ht="12.75" customHeight="1">
      <c r="A1169" s="25"/>
      <c r="B1169" s="25"/>
      <c r="C1169" s="25"/>
      <c r="D1169" s="25"/>
      <c r="E1169" s="25"/>
      <c r="F1169" s="25"/>
      <c r="G1169" s="25"/>
      <c r="H1169" s="25"/>
      <c r="I1169" s="28"/>
      <c r="J1169" s="28"/>
    </row>
    <row r="1170" spans="1:10" ht="12.75" customHeight="1">
      <c r="A1170" s="25"/>
      <c r="B1170" s="25"/>
      <c r="C1170" s="25"/>
      <c r="D1170" s="25"/>
      <c r="E1170" s="25"/>
      <c r="F1170" s="25"/>
      <c r="G1170" s="25"/>
      <c r="H1170" s="25"/>
      <c r="I1170" s="28"/>
      <c r="J1170" s="28"/>
    </row>
    <row r="1171" spans="1:10" ht="12.75" customHeight="1">
      <c r="A1171" s="25"/>
      <c r="B1171" s="25"/>
      <c r="C1171" s="25"/>
      <c r="D1171" s="25"/>
      <c r="E1171" s="25"/>
      <c r="F1171" s="25"/>
      <c r="G1171" s="25"/>
      <c r="H1171" s="25"/>
      <c r="I1171" s="28"/>
      <c r="J1171" s="28"/>
    </row>
    <row r="1172" spans="1:10" ht="12.75" customHeight="1">
      <c r="A1172" s="25"/>
      <c r="B1172" s="25"/>
      <c r="C1172" s="25"/>
      <c r="D1172" s="25"/>
      <c r="E1172" s="25"/>
      <c r="F1172" s="25"/>
      <c r="G1172" s="25"/>
      <c r="H1172" s="25"/>
      <c r="I1172" s="28"/>
      <c r="J1172" s="28"/>
    </row>
    <row r="1173" spans="1:10" ht="12.75" customHeight="1">
      <c r="A1173" s="25"/>
      <c r="B1173" s="25"/>
      <c r="C1173" s="25"/>
      <c r="D1173" s="25"/>
      <c r="E1173" s="25"/>
      <c r="F1173" s="25"/>
      <c r="G1173" s="25"/>
      <c r="H1173" s="25"/>
      <c r="I1173" s="28"/>
      <c r="J1173" s="28"/>
    </row>
    <row r="1174" spans="1:10" ht="12.75" customHeight="1">
      <c r="A1174" s="25"/>
      <c r="B1174" s="25"/>
      <c r="C1174" s="25"/>
      <c r="D1174" s="25"/>
      <c r="E1174" s="25"/>
      <c r="F1174" s="25"/>
      <c r="G1174" s="25"/>
      <c r="H1174" s="25"/>
      <c r="I1174" s="28"/>
      <c r="J1174" s="28"/>
    </row>
    <row r="1175" spans="1:10" ht="12.75" customHeight="1">
      <c r="A1175" s="25"/>
      <c r="B1175" s="25"/>
      <c r="C1175" s="25"/>
      <c r="D1175" s="25"/>
      <c r="E1175" s="25"/>
      <c r="F1175" s="25"/>
      <c r="G1175" s="25"/>
      <c r="H1175" s="25"/>
      <c r="I1175" s="28"/>
      <c r="J1175" s="28"/>
    </row>
    <row r="1176" spans="1:10" ht="12.75" customHeight="1">
      <c r="A1176" s="25"/>
      <c r="B1176" s="25"/>
      <c r="C1176" s="25"/>
      <c r="D1176" s="25"/>
      <c r="E1176" s="25"/>
      <c r="F1176" s="25"/>
      <c r="G1176" s="25"/>
      <c r="H1176" s="25"/>
      <c r="I1176" s="28"/>
      <c r="J1176" s="28"/>
    </row>
    <row r="1177" spans="1:10" ht="12.75" customHeight="1">
      <c r="A1177" s="25"/>
      <c r="B1177" s="25"/>
      <c r="C1177" s="25"/>
      <c r="D1177" s="25"/>
      <c r="E1177" s="25"/>
      <c r="F1177" s="25"/>
      <c r="G1177" s="25"/>
      <c r="H1177" s="25"/>
      <c r="I1177" s="28"/>
      <c r="J1177" s="28"/>
    </row>
    <row r="1178" spans="1:10" ht="12.75" customHeight="1">
      <c r="A1178" s="25"/>
      <c r="B1178" s="25"/>
      <c r="C1178" s="25"/>
      <c r="D1178" s="25"/>
      <c r="E1178" s="25"/>
      <c r="F1178" s="25"/>
      <c r="G1178" s="25"/>
      <c r="H1178" s="25"/>
      <c r="I1178" s="28"/>
      <c r="J1178" s="28"/>
    </row>
    <row r="1179" spans="1:10" ht="12.75" customHeight="1">
      <c r="A1179" s="25"/>
      <c r="B1179" s="25"/>
      <c r="C1179" s="25"/>
      <c r="D1179" s="25"/>
      <c r="E1179" s="25"/>
      <c r="F1179" s="25"/>
      <c r="G1179" s="25"/>
      <c r="H1179" s="25"/>
      <c r="I1179" s="28"/>
      <c r="J1179" s="28"/>
    </row>
    <row r="1180" spans="1:10" ht="12.75" customHeight="1">
      <c r="A1180" s="25"/>
      <c r="B1180" s="25"/>
      <c r="C1180" s="25"/>
      <c r="D1180" s="25"/>
      <c r="E1180" s="25"/>
      <c r="F1180" s="25"/>
      <c r="G1180" s="25"/>
      <c r="H1180" s="25"/>
      <c r="I1180" s="28"/>
      <c r="J1180" s="28"/>
    </row>
    <row r="1181" spans="1:10" ht="12.75" customHeight="1">
      <c r="A1181" s="25"/>
      <c r="B1181" s="25"/>
      <c r="C1181" s="25"/>
      <c r="D1181" s="25"/>
      <c r="E1181" s="25"/>
      <c r="F1181" s="25"/>
      <c r="G1181" s="25"/>
      <c r="H1181" s="25"/>
      <c r="I1181" s="28"/>
      <c r="J1181" s="28"/>
    </row>
    <row r="1182" spans="1:10" ht="12.75" customHeight="1">
      <c r="A1182" s="25"/>
      <c r="B1182" s="25"/>
      <c r="C1182" s="25"/>
      <c r="D1182" s="25"/>
      <c r="E1182" s="25"/>
      <c r="F1182" s="25"/>
      <c r="G1182" s="25"/>
      <c r="H1182" s="25"/>
      <c r="I1182" s="28"/>
      <c r="J1182" s="28"/>
    </row>
    <row r="1183" spans="1:10" ht="12.75" customHeight="1">
      <c r="A1183" s="25"/>
      <c r="B1183" s="25"/>
      <c r="C1183" s="25"/>
      <c r="D1183" s="25"/>
      <c r="E1183" s="25"/>
      <c r="F1183" s="25"/>
      <c r="G1183" s="25"/>
      <c r="H1183" s="25"/>
      <c r="I1183" s="28"/>
      <c r="J1183" s="28"/>
    </row>
    <row r="1184" spans="1:10" ht="12.75" customHeight="1">
      <c r="A1184" s="25"/>
      <c r="B1184" s="25"/>
      <c r="C1184" s="25"/>
      <c r="D1184" s="25"/>
      <c r="E1184" s="25"/>
      <c r="F1184" s="25"/>
      <c r="G1184" s="25"/>
      <c r="H1184" s="25"/>
      <c r="I1184" s="28"/>
      <c r="J1184" s="28"/>
    </row>
    <row r="1185" spans="1:10" ht="12.75" customHeight="1">
      <c r="A1185" s="25"/>
      <c r="B1185" s="25"/>
      <c r="C1185" s="25"/>
      <c r="D1185" s="25"/>
      <c r="E1185" s="25"/>
      <c r="F1185" s="25"/>
      <c r="G1185" s="25"/>
      <c r="H1185" s="25"/>
      <c r="I1185" s="28"/>
      <c r="J1185" s="28"/>
    </row>
    <row r="1186" spans="1:10" ht="12.75" customHeight="1">
      <c r="A1186" s="25"/>
      <c r="B1186" s="25"/>
      <c r="C1186" s="25"/>
      <c r="D1186" s="25"/>
      <c r="E1186" s="25"/>
      <c r="F1186" s="25"/>
      <c r="G1186" s="25"/>
      <c r="H1186" s="25"/>
      <c r="I1186" s="28"/>
      <c r="J1186" s="28"/>
    </row>
    <row r="1187" spans="1:10" ht="12.75" customHeight="1">
      <c r="A1187" s="25"/>
      <c r="B1187" s="25"/>
      <c r="C1187" s="25"/>
      <c r="D1187" s="25"/>
      <c r="E1187" s="25"/>
      <c r="F1187" s="25"/>
      <c r="G1187" s="25"/>
      <c r="H1187" s="25"/>
      <c r="I1187" s="28"/>
      <c r="J1187" s="28"/>
    </row>
    <row r="1188" spans="1:10" ht="12.75" customHeight="1">
      <c r="A1188" s="25"/>
      <c r="B1188" s="25"/>
      <c r="C1188" s="25"/>
      <c r="D1188" s="25"/>
      <c r="E1188" s="25"/>
      <c r="F1188" s="25"/>
      <c r="G1188" s="25"/>
      <c r="H1188" s="25"/>
      <c r="I1188" s="28"/>
      <c r="J1188" s="28"/>
    </row>
    <row r="1189" spans="1:10" ht="12.75" customHeight="1">
      <c r="A1189" s="25"/>
      <c r="B1189" s="25"/>
      <c r="C1189" s="25"/>
      <c r="D1189" s="25"/>
      <c r="E1189" s="25"/>
      <c r="F1189" s="25"/>
      <c r="G1189" s="25"/>
      <c r="H1189" s="25"/>
      <c r="I1189" s="28"/>
      <c r="J1189" s="28"/>
    </row>
    <row r="1190" spans="1:10" ht="12.75" customHeight="1">
      <c r="A1190" s="25"/>
      <c r="B1190" s="25"/>
      <c r="C1190" s="25"/>
      <c r="D1190" s="25"/>
      <c r="E1190" s="25"/>
      <c r="F1190" s="25"/>
      <c r="G1190" s="25"/>
      <c r="H1190" s="25"/>
      <c r="I1190" s="28"/>
      <c r="J1190" s="28"/>
    </row>
    <row r="1191" spans="1:10" ht="12.75" customHeight="1">
      <c r="A1191" s="25"/>
      <c r="B1191" s="25"/>
      <c r="C1191" s="25"/>
      <c r="D1191" s="25"/>
      <c r="E1191" s="25"/>
      <c r="F1191" s="25"/>
      <c r="G1191" s="25"/>
      <c r="H1191" s="25"/>
      <c r="I1191" s="28"/>
      <c r="J1191" s="28"/>
    </row>
    <row r="1192" spans="1:10" ht="12.75" customHeight="1">
      <c r="A1192" s="25"/>
      <c r="B1192" s="25"/>
      <c r="C1192" s="25"/>
      <c r="D1192" s="25"/>
      <c r="E1192" s="25"/>
      <c r="F1192" s="25"/>
      <c r="G1192" s="25"/>
      <c r="H1192" s="25"/>
      <c r="I1192" s="28"/>
      <c r="J1192" s="28"/>
    </row>
    <row r="1193" spans="1:10" ht="12.75" customHeight="1">
      <c r="A1193" s="25"/>
      <c r="B1193" s="25"/>
      <c r="C1193" s="25"/>
      <c r="D1193" s="25"/>
      <c r="E1193" s="25"/>
      <c r="F1193" s="25"/>
      <c r="G1193" s="25"/>
      <c r="H1193" s="25"/>
      <c r="I1193" s="28"/>
      <c r="J1193" s="28"/>
    </row>
    <row r="1194" spans="1:10" ht="12.75" customHeight="1">
      <c r="A1194" s="25"/>
      <c r="B1194" s="25"/>
      <c r="C1194" s="25"/>
      <c r="D1194" s="25"/>
      <c r="E1194" s="25"/>
      <c r="F1194" s="25"/>
      <c r="G1194" s="25"/>
      <c r="H1194" s="25"/>
      <c r="I1194" s="28"/>
      <c r="J1194" s="28"/>
    </row>
    <row r="1195" spans="1:10" ht="12.75" customHeight="1">
      <c r="A1195" s="25"/>
      <c r="B1195" s="25"/>
      <c r="C1195" s="25"/>
      <c r="D1195" s="25"/>
      <c r="E1195" s="25"/>
      <c r="F1195" s="25"/>
      <c r="G1195" s="25"/>
      <c r="H1195" s="25"/>
      <c r="I1195" s="28"/>
      <c r="J1195" s="28"/>
    </row>
    <row r="1196" spans="1:10" ht="12.75" customHeight="1">
      <c r="A1196" s="25"/>
      <c r="B1196" s="25"/>
      <c r="C1196" s="25"/>
      <c r="D1196" s="25"/>
      <c r="E1196" s="25"/>
      <c r="F1196" s="25"/>
      <c r="G1196" s="25"/>
      <c r="H1196" s="25"/>
      <c r="I1196" s="28"/>
      <c r="J1196" s="28"/>
    </row>
    <row r="1197" spans="1:10" ht="12.75" customHeight="1">
      <c r="A1197" s="25"/>
      <c r="B1197" s="25"/>
      <c r="C1197" s="25"/>
      <c r="D1197" s="25"/>
      <c r="E1197" s="25"/>
      <c r="F1197" s="25"/>
      <c r="G1197" s="25"/>
      <c r="H1197" s="25"/>
      <c r="I1197" s="28"/>
      <c r="J1197" s="28"/>
    </row>
    <row r="1198" spans="1:10" ht="12.75" customHeight="1">
      <c r="A1198" s="25"/>
      <c r="B1198" s="25"/>
      <c r="C1198" s="25"/>
      <c r="D1198" s="25"/>
      <c r="E1198" s="25"/>
      <c r="F1198" s="25"/>
      <c r="G1198" s="25"/>
      <c r="H1198" s="25"/>
      <c r="I1198" s="28"/>
      <c r="J1198" s="28"/>
    </row>
    <row r="1199" spans="1:10" ht="12.75" customHeight="1">
      <c r="A1199" s="25"/>
      <c r="B1199" s="25"/>
      <c r="C1199" s="25"/>
      <c r="D1199" s="25"/>
      <c r="E1199" s="25"/>
      <c r="F1199" s="25"/>
      <c r="G1199" s="25"/>
      <c r="H1199" s="25"/>
      <c r="I1199" s="28"/>
      <c r="J1199" s="28"/>
    </row>
    <row r="1200" spans="1:10" ht="12.75" customHeight="1">
      <c r="A1200" s="25"/>
      <c r="B1200" s="25"/>
      <c r="C1200" s="25"/>
      <c r="D1200" s="25"/>
      <c r="E1200" s="25"/>
      <c r="F1200" s="25"/>
      <c r="G1200" s="25"/>
      <c r="H1200" s="25"/>
      <c r="I1200" s="28"/>
      <c r="J1200" s="28"/>
    </row>
    <row r="1201" spans="1:10" ht="12.75" customHeight="1">
      <c r="A1201" s="25"/>
      <c r="B1201" s="25"/>
      <c r="C1201" s="25"/>
      <c r="D1201" s="25"/>
      <c r="E1201" s="25"/>
      <c r="F1201" s="25"/>
      <c r="G1201" s="25"/>
      <c r="H1201" s="25"/>
      <c r="I1201" s="28"/>
      <c r="J1201" s="28"/>
    </row>
    <row r="1202" spans="1:10" ht="12.75" customHeight="1">
      <c r="A1202" s="25"/>
      <c r="B1202" s="25"/>
      <c r="C1202" s="25"/>
      <c r="D1202" s="25"/>
      <c r="E1202" s="25"/>
      <c r="F1202" s="25"/>
      <c r="G1202" s="25"/>
      <c r="H1202" s="25"/>
      <c r="I1202" s="28"/>
      <c r="J1202" s="28"/>
    </row>
    <row r="1203" spans="1:10" ht="12.75" customHeight="1">
      <c r="A1203" s="25"/>
      <c r="B1203" s="25"/>
      <c r="C1203" s="25"/>
      <c r="D1203" s="25"/>
      <c r="E1203" s="25"/>
      <c r="F1203" s="25"/>
      <c r="G1203" s="25"/>
      <c r="H1203" s="25"/>
      <c r="I1203" s="28"/>
      <c r="J1203" s="28"/>
    </row>
    <row r="1204" spans="1:10" ht="12.75" customHeight="1">
      <c r="A1204" s="25"/>
      <c r="B1204" s="25"/>
      <c r="C1204" s="25"/>
      <c r="D1204" s="25"/>
      <c r="E1204" s="25"/>
      <c r="F1204" s="25"/>
      <c r="G1204" s="25"/>
      <c r="H1204" s="25"/>
      <c r="I1204" s="28"/>
      <c r="J1204" s="28"/>
    </row>
    <row r="1205" spans="1:10" ht="12.75" customHeight="1">
      <c r="A1205" s="25"/>
      <c r="B1205" s="25"/>
      <c r="C1205" s="25"/>
      <c r="D1205" s="25"/>
      <c r="E1205" s="25"/>
      <c r="F1205" s="25"/>
      <c r="G1205" s="25"/>
      <c r="H1205" s="25"/>
      <c r="I1205" s="28"/>
      <c r="J1205" s="28"/>
    </row>
    <row r="1206" spans="1:10" ht="12.75" customHeight="1">
      <c r="A1206" s="25"/>
      <c r="B1206" s="25"/>
      <c r="C1206" s="25"/>
      <c r="D1206" s="25"/>
      <c r="E1206" s="25"/>
      <c r="F1206" s="25"/>
      <c r="G1206" s="25"/>
      <c r="H1206" s="25"/>
      <c r="I1206" s="28"/>
      <c r="J1206" s="28"/>
    </row>
    <row r="1207" spans="1:10" ht="12.75" customHeight="1">
      <c r="A1207" s="25"/>
      <c r="B1207" s="25"/>
      <c r="C1207" s="25"/>
      <c r="D1207" s="25"/>
      <c r="E1207" s="25"/>
      <c r="F1207" s="25"/>
      <c r="G1207" s="25"/>
      <c r="H1207" s="25"/>
      <c r="I1207" s="28"/>
      <c r="J1207" s="28"/>
    </row>
    <row r="1208" spans="1:10" ht="12.75" customHeight="1">
      <c r="A1208" s="25"/>
      <c r="B1208" s="25"/>
      <c r="C1208" s="25"/>
      <c r="D1208" s="25"/>
      <c r="E1208" s="25"/>
      <c r="F1208" s="25"/>
      <c r="G1208" s="25"/>
      <c r="H1208" s="25"/>
      <c r="I1208" s="28"/>
      <c r="J1208" s="28"/>
    </row>
    <row r="1209" spans="1:10" ht="12.75" customHeight="1">
      <c r="A1209" s="25"/>
      <c r="B1209" s="25"/>
      <c r="C1209" s="25"/>
      <c r="D1209" s="25"/>
      <c r="E1209" s="25"/>
      <c r="F1209" s="25"/>
      <c r="G1209" s="25"/>
      <c r="H1209" s="25"/>
      <c r="I1209" s="28"/>
      <c r="J1209" s="28"/>
    </row>
    <row r="1210" spans="1:10" ht="12.75" customHeight="1">
      <c r="A1210" s="25"/>
      <c r="B1210" s="25"/>
      <c r="C1210" s="25"/>
      <c r="D1210" s="25"/>
      <c r="E1210" s="25"/>
      <c r="F1210" s="25"/>
      <c r="G1210" s="25"/>
      <c r="H1210" s="25"/>
      <c r="I1210" s="28"/>
      <c r="J1210" s="28"/>
    </row>
    <row r="1211" spans="1:10" ht="12.75" customHeight="1">
      <c r="A1211" s="25"/>
      <c r="B1211" s="25"/>
      <c r="C1211" s="25"/>
      <c r="D1211" s="25"/>
      <c r="E1211" s="25"/>
      <c r="F1211" s="25"/>
      <c r="G1211" s="25"/>
      <c r="H1211" s="25"/>
      <c r="I1211" s="28"/>
      <c r="J1211" s="28"/>
    </row>
    <row r="1212" spans="1:10" ht="12.75" customHeight="1">
      <c r="A1212" s="25"/>
      <c r="B1212" s="25"/>
      <c r="C1212" s="25"/>
      <c r="D1212" s="25"/>
      <c r="E1212" s="25"/>
      <c r="F1212" s="25"/>
      <c r="G1212" s="25"/>
      <c r="H1212" s="25"/>
      <c r="I1212" s="28"/>
      <c r="J1212" s="28"/>
    </row>
    <row r="1213" spans="1:10" ht="12.75" customHeight="1">
      <c r="A1213" s="25"/>
      <c r="B1213" s="25"/>
      <c r="C1213" s="25"/>
      <c r="D1213" s="25"/>
      <c r="E1213" s="25"/>
      <c r="F1213" s="25"/>
      <c r="G1213" s="25"/>
      <c r="H1213" s="25"/>
      <c r="I1213" s="28"/>
      <c r="J1213" s="28"/>
    </row>
    <row r="1214" spans="1:10" ht="12.75" customHeight="1">
      <c r="A1214" s="25"/>
      <c r="B1214" s="25"/>
      <c r="C1214" s="25"/>
      <c r="D1214" s="25"/>
      <c r="E1214" s="25"/>
      <c r="F1214" s="25"/>
      <c r="G1214" s="25"/>
      <c r="H1214" s="25"/>
      <c r="I1214" s="28"/>
      <c r="J1214" s="28"/>
    </row>
    <row r="1215" spans="1:10" ht="12.75" customHeight="1">
      <c r="A1215" s="25"/>
      <c r="B1215" s="25"/>
      <c r="C1215" s="25"/>
      <c r="D1215" s="25"/>
      <c r="E1215" s="25"/>
      <c r="F1215" s="25"/>
      <c r="G1215" s="25"/>
      <c r="H1215" s="25"/>
      <c r="I1215" s="28"/>
      <c r="J1215" s="28"/>
    </row>
    <row r="1216" spans="1:10" ht="12.75" customHeight="1">
      <c r="A1216" s="25"/>
      <c r="B1216" s="25"/>
      <c r="C1216" s="25"/>
      <c r="D1216" s="25"/>
      <c r="E1216" s="25"/>
      <c r="F1216" s="25"/>
      <c r="G1216" s="25"/>
      <c r="H1216" s="25"/>
      <c r="I1216" s="28"/>
      <c r="J1216" s="28"/>
    </row>
    <row r="1217" spans="1:10" ht="12.75" customHeight="1">
      <c r="A1217" s="25"/>
      <c r="B1217" s="25"/>
      <c r="C1217" s="25"/>
      <c r="D1217" s="25"/>
      <c r="E1217" s="25"/>
      <c r="F1217" s="25"/>
      <c r="G1217" s="25"/>
      <c r="H1217" s="25"/>
      <c r="I1217" s="28"/>
      <c r="J1217" s="28"/>
    </row>
    <row r="1218" spans="1:10" ht="12.75" customHeight="1">
      <c r="A1218" s="25"/>
      <c r="B1218" s="25"/>
      <c r="C1218" s="25"/>
      <c r="D1218" s="25"/>
      <c r="E1218" s="25"/>
      <c r="F1218" s="25"/>
      <c r="G1218" s="25"/>
      <c r="H1218" s="25"/>
      <c r="I1218" s="28"/>
      <c r="J1218" s="28"/>
    </row>
    <row r="1219" spans="1:10" ht="12.75" customHeight="1">
      <c r="A1219" s="25"/>
      <c r="B1219" s="25"/>
      <c r="C1219" s="25"/>
      <c r="D1219" s="25"/>
      <c r="E1219" s="25"/>
      <c r="F1219" s="25"/>
      <c r="G1219" s="25"/>
      <c r="H1219" s="25"/>
      <c r="I1219" s="28"/>
      <c r="J1219" s="28"/>
    </row>
    <row r="1220" spans="1:10" ht="12.75" customHeight="1">
      <c r="A1220" s="25"/>
      <c r="B1220" s="25"/>
      <c r="C1220" s="25"/>
      <c r="D1220" s="25"/>
      <c r="E1220" s="25"/>
      <c r="F1220" s="25"/>
      <c r="G1220" s="25"/>
      <c r="H1220" s="25"/>
      <c r="I1220" s="28"/>
      <c r="J1220" s="28"/>
    </row>
    <row r="1221" spans="1:10" ht="12.75" customHeight="1">
      <c r="A1221" s="25"/>
      <c r="B1221" s="25"/>
      <c r="C1221" s="25"/>
      <c r="D1221" s="25"/>
      <c r="E1221" s="25"/>
      <c r="F1221" s="25"/>
      <c r="G1221" s="25"/>
      <c r="H1221" s="25"/>
      <c r="I1221" s="28"/>
      <c r="J1221" s="28"/>
    </row>
    <row r="1222" spans="1:10" ht="12.75" customHeight="1">
      <c r="A1222" s="25"/>
      <c r="B1222" s="25"/>
      <c r="C1222" s="25"/>
      <c r="D1222" s="25"/>
      <c r="E1222" s="25"/>
      <c r="F1222" s="25"/>
      <c r="G1222" s="25"/>
      <c r="H1222" s="25"/>
      <c r="I1222" s="28"/>
      <c r="J1222" s="28"/>
    </row>
    <row r="1223" spans="1:10" ht="12.75" customHeight="1">
      <c r="A1223" s="25"/>
      <c r="B1223" s="25"/>
      <c r="C1223" s="25"/>
      <c r="D1223" s="25"/>
      <c r="E1223" s="25"/>
      <c r="F1223" s="25"/>
      <c r="G1223" s="25"/>
      <c r="H1223" s="25"/>
      <c r="I1223" s="28"/>
      <c r="J1223" s="28"/>
    </row>
    <row r="1224" spans="1:10" ht="12.75" customHeight="1">
      <c r="A1224" s="25"/>
      <c r="B1224" s="25"/>
      <c r="C1224" s="25"/>
      <c r="D1224" s="25"/>
      <c r="E1224" s="25"/>
      <c r="F1224" s="25"/>
      <c r="G1224" s="25"/>
      <c r="H1224" s="25"/>
      <c r="I1224" s="28"/>
      <c r="J1224" s="28"/>
    </row>
    <row r="1225" spans="1:10" ht="12.75" customHeight="1">
      <c r="A1225" s="25"/>
      <c r="B1225" s="25"/>
      <c r="C1225" s="25"/>
      <c r="D1225" s="25"/>
      <c r="E1225" s="25"/>
      <c r="F1225" s="25"/>
      <c r="G1225" s="25"/>
      <c r="H1225" s="25"/>
      <c r="I1225" s="28"/>
      <c r="J1225" s="28"/>
    </row>
    <row r="1226" spans="1:10" ht="12.75" customHeight="1">
      <c r="A1226" s="25"/>
      <c r="B1226" s="25"/>
      <c r="C1226" s="25"/>
      <c r="D1226" s="25"/>
      <c r="E1226" s="25"/>
      <c r="F1226" s="25"/>
      <c r="G1226" s="25"/>
      <c r="H1226" s="25"/>
      <c r="I1226" s="28"/>
      <c r="J1226" s="28"/>
    </row>
    <row r="1227" spans="1:10" ht="12.75" customHeight="1">
      <c r="A1227" s="25"/>
      <c r="B1227" s="25"/>
      <c r="C1227" s="25"/>
      <c r="D1227" s="25"/>
      <c r="E1227" s="25"/>
      <c r="F1227" s="25"/>
      <c r="G1227" s="25"/>
      <c r="H1227" s="25"/>
      <c r="I1227" s="28"/>
      <c r="J1227" s="28"/>
    </row>
    <row r="1228" spans="1:10" ht="12.75" customHeight="1">
      <c r="A1228" s="25"/>
      <c r="B1228" s="25"/>
      <c r="C1228" s="25"/>
      <c r="D1228" s="25"/>
      <c r="E1228" s="25"/>
      <c r="F1228" s="25"/>
      <c r="G1228" s="25"/>
      <c r="H1228" s="25"/>
      <c r="I1228" s="28"/>
      <c r="J1228" s="28"/>
    </row>
    <row r="1229" spans="1:10" ht="12.75" customHeight="1">
      <c r="A1229" s="25"/>
      <c r="B1229" s="25"/>
      <c r="C1229" s="25"/>
      <c r="D1229" s="25"/>
      <c r="E1229" s="25"/>
      <c r="F1229" s="25"/>
      <c r="G1229" s="25"/>
      <c r="H1229" s="25"/>
      <c r="I1229" s="28"/>
      <c r="J1229" s="28"/>
    </row>
    <row r="1230" spans="1:10" ht="12.75" customHeight="1">
      <c r="A1230" s="25"/>
      <c r="B1230" s="25"/>
      <c r="C1230" s="25"/>
      <c r="D1230" s="25"/>
      <c r="E1230" s="25"/>
      <c r="F1230" s="25"/>
      <c r="G1230" s="25"/>
      <c r="H1230" s="25"/>
      <c r="I1230" s="28"/>
      <c r="J1230" s="28"/>
    </row>
    <row r="1231" spans="1:10" ht="12.75" customHeight="1">
      <c r="A1231" s="25"/>
      <c r="B1231" s="25"/>
      <c r="C1231" s="25"/>
      <c r="D1231" s="25"/>
      <c r="E1231" s="25"/>
      <c r="F1231" s="25"/>
      <c r="G1231" s="25"/>
      <c r="H1231" s="25"/>
      <c r="I1231" s="28"/>
      <c r="J1231" s="28"/>
    </row>
    <row r="1232" spans="1:10" ht="12.75" customHeight="1">
      <c r="A1232" s="25"/>
      <c r="B1232" s="25"/>
      <c r="C1232" s="25"/>
      <c r="D1232" s="25"/>
      <c r="E1232" s="25"/>
      <c r="F1232" s="25"/>
      <c r="G1232" s="25"/>
      <c r="H1232" s="25"/>
      <c r="I1232" s="28"/>
      <c r="J1232" s="28"/>
    </row>
    <row r="1233" spans="1:10" ht="12.75" customHeight="1">
      <c r="A1233" s="25"/>
      <c r="B1233" s="25"/>
      <c r="C1233" s="25"/>
      <c r="D1233" s="25"/>
      <c r="E1233" s="25"/>
      <c r="F1233" s="25"/>
      <c r="G1233" s="25"/>
      <c r="H1233" s="25"/>
      <c r="I1233" s="28"/>
      <c r="J1233" s="28"/>
    </row>
    <row r="1234" spans="1:10" ht="12.75" customHeight="1">
      <c r="A1234" s="25"/>
      <c r="B1234" s="25"/>
      <c r="C1234" s="25"/>
      <c r="D1234" s="25"/>
      <c r="E1234" s="25"/>
      <c r="F1234" s="25"/>
      <c r="G1234" s="25"/>
      <c r="H1234" s="25"/>
      <c r="I1234" s="28"/>
      <c r="J1234" s="28"/>
    </row>
    <row r="1235" spans="1:10" ht="12.75" customHeight="1">
      <c r="A1235" s="25"/>
      <c r="B1235" s="25"/>
      <c r="C1235" s="25"/>
      <c r="D1235" s="25"/>
      <c r="E1235" s="25"/>
      <c r="F1235" s="25"/>
      <c r="G1235" s="25"/>
      <c r="H1235" s="25"/>
      <c r="I1235" s="28"/>
      <c r="J1235" s="28"/>
    </row>
    <row r="1236" spans="1:10" ht="12.75" customHeight="1">
      <c r="A1236" s="25"/>
      <c r="B1236" s="25"/>
      <c r="C1236" s="25"/>
      <c r="D1236" s="25"/>
      <c r="E1236" s="25"/>
      <c r="F1236" s="25"/>
      <c r="G1236" s="25"/>
      <c r="H1236" s="25"/>
      <c r="I1236" s="28"/>
      <c r="J1236" s="28"/>
    </row>
    <row r="1237" spans="1:10" ht="12.75" customHeight="1">
      <c r="A1237" s="25"/>
      <c r="B1237" s="25"/>
      <c r="C1237" s="25"/>
      <c r="D1237" s="25"/>
      <c r="E1237" s="25"/>
      <c r="F1237" s="25"/>
      <c r="G1237" s="25"/>
      <c r="H1237" s="25"/>
      <c r="I1237" s="28"/>
      <c r="J1237" s="28"/>
    </row>
    <row r="1238" spans="1:10" ht="12.75" customHeight="1">
      <c r="A1238" s="25"/>
      <c r="B1238" s="25"/>
      <c r="C1238" s="25"/>
      <c r="D1238" s="25"/>
      <c r="E1238" s="25"/>
      <c r="F1238" s="25"/>
      <c r="G1238" s="25"/>
      <c r="H1238" s="25"/>
      <c r="I1238" s="28"/>
      <c r="J1238" s="28"/>
    </row>
    <row r="1239" spans="1:10" ht="12.75" customHeight="1">
      <c r="A1239" s="25"/>
      <c r="B1239" s="25"/>
      <c r="C1239" s="25"/>
      <c r="D1239" s="25"/>
      <c r="E1239" s="25"/>
      <c r="F1239" s="25"/>
      <c r="G1239" s="25"/>
      <c r="H1239" s="25"/>
      <c r="I1239" s="28"/>
      <c r="J1239" s="28"/>
    </row>
    <row r="1240" spans="1:10" ht="12.75" customHeight="1">
      <c r="A1240" s="25"/>
      <c r="B1240" s="25"/>
      <c r="C1240" s="25"/>
      <c r="D1240" s="25"/>
      <c r="E1240" s="25"/>
      <c r="F1240" s="25"/>
      <c r="G1240" s="25"/>
      <c r="H1240" s="25"/>
      <c r="I1240" s="28"/>
      <c r="J1240" s="28"/>
    </row>
    <row r="1241" spans="1:10" ht="12.75" customHeight="1">
      <c r="A1241" s="25"/>
      <c r="B1241" s="25"/>
      <c r="C1241" s="25"/>
      <c r="D1241" s="25"/>
      <c r="E1241" s="25"/>
      <c r="F1241" s="25"/>
      <c r="G1241" s="25"/>
      <c r="H1241" s="25"/>
      <c r="I1241" s="28"/>
      <c r="J1241" s="28"/>
    </row>
    <row r="1242" spans="1:10" ht="12.75" customHeight="1">
      <c r="A1242" s="25"/>
      <c r="B1242" s="25"/>
      <c r="C1242" s="25"/>
      <c r="D1242" s="25"/>
      <c r="E1242" s="25"/>
      <c r="F1242" s="25"/>
      <c r="G1242" s="25"/>
      <c r="H1242" s="25"/>
      <c r="I1242" s="28"/>
      <c r="J1242" s="28"/>
    </row>
    <row r="1243" spans="1:10" ht="12.75" customHeight="1">
      <c r="A1243" s="25"/>
      <c r="B1243" s="25"/>
      <c r="C1243" s="25"/>
      <c r="D1243" s="25"/>
      <c r="E1243" s="25"/>
      <c r="F1243" s="25"/>
      <c r="G1243" s="25"/>
      <c r="H1243" s="25"/>
      <c r="I1243" s="28"/>
      <c r="J1243" s="28"/>
    </row>
    <row r="1244" spans="1:10" ht="12.75" customHeight="1">
      <c r="A1244" s="25"/>
      <c r="B1244" s="25"/>
      <c r="C1244" s="25"/>
      <c r="D1244" s="25"/>
      <c r="E1244" s="25"/>
      <c r="F1244" s="25"/>
      <c r="G1244" s="25"/>
      <c r="H1244" s="25"/>
      <c r="I1244" s="28"/>
      <c r="J1244" s="28"/>
    </row>
    <row r="1245" spans="1:10" ht="12.75" customHeight="1">
      <c r="A1245" s="25"/>
      <c r="B1245" s="25"/>
      <c r="C1245" s="25"/>
      <c r="D1245" s="25"/>
      <c r="E1245" s="25"/>
      <c r="F1245" s="25"/>
      <c r="G1245" s="25"/>
      <c r="H1245" s="25"/>
      <c r="I1245" s="28"/>
      <c r="J1245" s="28"/>
    </row>
    <row r="1246" spans="1:10" ht="12.75" customHeight="1">
      <c r="A1246" s="25"/>
      <c r="B1246" s="25"/>
      <c r="C1246" s="25"/>
      <c r="D1246" s="25"/>
      <c r="E1246" s="25"/>
      <c r="F1246" s="25"/>
      <c r="G1246" s="25"/>
      <c r="H1246" s="25"/>
      <c r="I1246" s="28"/>
      <c r="J1246" s="28"/>
    </row>
    <row r="1247" spans="1:10" ht="12.75" customHeight="1">
      <c r="A1247" s="25"/>
      <c r="B1247" s="25"/>
      <c r="C1247" s="25"/>
      <c r="D1247" s="25"/>
      <c r="E1247" s="25"/>
      <c r="F1247" s="25"/>
      <c r="G1247" s="25"/>
      <c r="H1247" s="25"/>
      <c r="I1247" s="28"/>
      <c r="J1247" s="28"/>
    </row>
    <row r="1248" spans="1:10" ht="12.75" customHeight="1">
      <c r="A1248" s="25"/>
      <c r="B1248" s="25"/>
      <c r="C1248" s="25"/>
      <c r="D1248" s="25"/>
      <c r="E1248" s="25"/>
      <c r="F1248" s="25"/>
      <c r="G1248" s="25"/>
      <c r="H1248" s="25"/>
      <c r="I1248" s="28"/>
      <c r="J1248" s="28"/>
    </row>
    <row r="1249" spans="1:10" ht="12.75" customHeight="1">
      <c r="A1249" s="25"/>
      <c r="B1249" s="25"/>
      <c r="C1249" s="25"/>
      <c r="D1249" s="25"/>
      <c r="E1249" s="25"/>
      <c r="F1249" s="25"/>
      <c r="G1249" s="25"/>
      <c r="H1249" s="25"/>
      <c r="I1249" s="28"/>
      <c r="J1249" s="28"/>
    </row>
    <row r="1250" spans="1:10" ht="12.75" customHeight="1">
      <c r="A1250" s="25"/>
      <c r="B1250" s="25"/>
      <c r="C1250" s="25"/>
      <c r="D1250" s="25"/>
      <c r="E1250" s="25"/>
      <c r="F1250" s="25"/>
      <c r="G1250" s="25"/>
      <c r="H1250" s="25"/>
      <c r="I1250" s="28"/>
      <c r="J1250" s="28"/>
    </row>
    <row r="1251" spans="1:10" ht="12.75" customHeight="1">
      <c r="A1251" s="25"/>
      <c r="B1251" s="25"/>
      <c r="C1251" s="25"/>
      <c r="D1251" s="25"/>
      <c r="E1251" s="25"/>
      <c r="F1251" s="25"/>
      <c r="G1251" s="25"/>
      <c r="H1251" s="25"/>
      <c r="I1251" s="28"/>
      <c r="J1251" s="28"/>
    </row>
    <row r="1252" spans="1:10" ht="12.75" customHeight="1">
      <c r="A1252" s="25"/>
      <c r="B1252" s="25"/>
      <c r="C1252" s="25"/>
      <c r="D1252" s="25"/>
      <c r="E1252" s="25"/>
      <c r="F1252" s="25"/>
      <c r="G1252" s="25"/>
      <c r="H1252" s="25"/>
      <c r="I1252" s="28"/>
      <c r="J1252" s="28"/>
    </row>
    <row r="1253" spans="1:10" ht="12.75" customHeight="1">
      <c r="A1253" s="25"/>
      <c r="B1253" s="25"/>
      <c r="C1253" s="25"/>
      <c r="D1253" s="25"/>
      <c r="E1253" s="25"/>
      <c r="F1253" s="25"/>
      <c r="G1253" s="25"/>
      <c r="H1253" s="25"/>
      <c r="I1253" s="28"/>
      <c r="J1253" s="28"/>
    </row>
    <row r="1254" spans="1:10" ht="12.75" customHeight="1">
      <c r="A1254" s="25"/>
      <c r="B1254" s="25"/>
      <c r="C1254" s="25"/>
      <c r="D1254" s="25"/>
      <c r="E1254" s="25"/>
      <c r="F1254" s="25"/>
      <c r="G1254" s="25"/>
      <c r="H1254" s="25"/>
      <c r="I1254" s="28"/>
      <c r="J1254" s="28"/>
    </row>
    <row r="1255" spans="1:10" ht="12.75" customHeight="1">
      <c r="A1255" s="25"/>
      <c r="B1255" s="25"/>
      <c r="C1255" s="25"/>
      <c r="D1255" s="25"/>
      <c r="E1255" s="25"/>
      <c r="F1255" s="25"/>
      <c r="G1255" s="25"/>
      <c r="H1255" s="25"/>
      <c r="I1255" s="28"/>
      <c r="J1255" s="28"/>
    </row>
    <row r="1256" spans="1:10" ht="12.75" customHeight="1">
      <c r="A1256" s="25"/>
      <c r="B1256" s="25"/>
      <c r="C1256" s="25"/>
      <c r="D1256" s="25"/>
      <c r="E1256" s="25"/>
      <c r="F1256" s="25"/>
      <c r="G1256" s="25"/>
      <c r="H1256" s="25"/>
      <c r="I1256" s="28"/>
      <c r="J1256" s="28"/>
    </row>
    <row r="1257" spans="1:10" ht="12.75" customHeight="1">
      <c r="A1257" s="25"/>
      <c r="B1257" s="25"/>
      <c r="C1257" s="25"/>
      <c r="D1257" s="25"/>
      <c r="E1257" s="25"/>
      <c r="F1257" s="25"/>
      <c r="G1257" s="25"/>
      <c r="H1257" s="25"/>
      <c r="I1257" s="28"/>
      <c r="J1257" s="28"/>
    </row>
    <row r="1258" spans="1:10" ht="12.75" customHeight="1">
      <c r="A1258" s="25"/>
      <c r="B1258" s="25"/>
      <c r="C1258" s="25"/>
      <c r="D1258" s="25"/>
      <c r="E1258" s="25"/>
      <c r="F1258" s="25"/>
      <c r="G1258" s="25"/>
      <c r="H1258" s="25"/>
      <c r="I1258" s="28"/>
      <c r="J1258" s="28"/>
    </row>
    <row r="1259" spans="1:10" ht="12.75" customHeight="1">
      <c r="A1259" s="25"/>
      <c r="B1259" s="25"/>
      <c r="C1259" s="25"/>
      <c r="D1259" s="25"/>
      <c r="E1259" s="25"/>
      <c r="F1259" s="25"/>
      <c r="G1259" s="25"/>
      <c r="H1259" s="25"/>
      <c r="I1259" s="28"/>
      <c r="J1259" s="28"/>
    </row>
    <row r="1260" spans="1:10" ht="12.75" customHeight="1">
      <c r="A1260" s="25"/>
      <c r="B1260" s="25"/>
      <c r="C1260" s="25"/>
      <c r="D1260" s="25"/>
      <c r="E1260" s="25"/>
      <c r="F1260" s="25"/>
      <c r="G1260" s="25"/>
      <c r="H1260" s="25"/>
      <c r="I1260" s="28"/>
      <c r="J1260" s="28"/>
    </row>
    <row r="1261" spans="1:10" ht="12.75" customHeight="1">
      <c r="A1261" s="25"/>
      <c r="B1261" s="25"/>
      <c r="C1261" s="25"/>
      <c r="D1261" s="25"/>
      <c r="E1261" s="25"/>
      <c r="F1261" s="25"/>
      <c r="G1261" s="25"/>
      <c r="H1261" s="25"/>
      <c r="I1261" s="28"/>
      <c r="J1261" s="28"/>
    </row>
    <row r="1262" spans="1:10" ht="12.75" customHeight="1">
      <c r="A1262" s="25"/>
      <c r="B1262" s="25"/>
      <c r="C1262" s="25"/>
      <c r="D1262" s="25"/>
      <c r="E1262" s="25"/>
      <c r="F1262" s="25"/>
      <c r="G1262" s="25"/>
      <c r="H1262" s="25"/>
      <c r="I1262" s="28"/>
      <c r="J1262" s="28"/>
    </row>
    <row r="1263" spans="1:10" ht="12.75" customHeight="1">
      <c r="A1263" s="25"/>
      <c r="B1263" s="25"/>
      <c r="C1263" s="25"/>
      <c r="D1263" s="25"/>
      <c r="E1263" s="25"/>
      <c r="F1263" s="25"/>
      <c r="G1263" s="25"/>
      <c r="H1263" s="25"/>
      <c r="I1263" s="28"/>
      <c r="J1263" s="28"/>
    </row>
    <row r="1264" spans="1:10" ht="12.75" customHeight="1">
      <c r="A1264" s="25"/>
      <c r="B1264" s="25"/>
      <c r="C1264" s="25"/>
      <c r="D1264" s="25"/>
      <c r="E1264" s="25"/>
      <c r="F1264" s="25"/>
      <c r="G1264" s="25"/>
      <c r="H1264" s="25"/>
      <c r="I1264" s="28"/>
      <c r="J1264" s="28"/>
    </row>
    <row r="1265" spans="1:10" ht="12.75" customHeight="1">
      <c r="A1265" s="25"/>
      <c r="B1265" s="25"/>
      <c r="C1265" s="25"/>
      <c r="D1265" s="25"/>
      <c r="E1265" s="25"/>
      <c r="F1265" s="25"/>
      <c r="G1265" s="25"/>
      <c r="H1265" s="25"/>
      <c r="I1265" s="28"/>
      <c r="J1265" s="28"/>
    </row>
    <row r="1266" spans="1:10" ht="12.75" customHeight="1">
      <c r="A1266" s="25"/>
      <c r="B1266" s="25"/>
      <c r="C1266" s="25"/>
      <c r="D1266" s="25"/>
      <c r="E1266" s="25"/>
      <c r="F1266" s="25"/>
      <c r="G1266" s="25"/>
      <c r="H1266" s="25"/>
      <c r="I1266" s="28"/>
      <c r="J1266" s="28"/>
    </row>
    <row r="1267" spans="1:10" ht="12.75" customHeight="1">
      <c r="A1267" s="25"/>
      <c r="B1267" s="25"/>
      <c r="C1267" s="25"/>
      <c r="D1267" s="25"/>
      <c r="E1267" s="25"/>
      <c r="F1267" s="25"/>
      <c r="G1267" s="25"/>
      <c r="H1267" s="25"/>
      <c r="I1267" s="28"/>
      <c r="J1267" s="28"/>
    </row>
    <row r="1268" spans="1:10" ht="12.75" customHeight="1">
      <c r="A1268" s="25"/>
      <c r="B1268" s="25"/>
      <c r="C1268" s="25"/>
      <c r="D1268" s="25"/>
      <c r="E1268" s="25"/>
      <c r="F1268" s="25"/>
      <c r="G1268" s="25"/>
      <c r="H1268" s="25"/>
      <c r="I1268" s="28"/>
      <c r="J1268" s="28"/>
    </row>
    <row r="1269" spans="1:10" ht="12.75" customHeight="1">
      <c r="A1269" s="25"/>
      <c r="B1269" s="25"/>
      <c r="C1269" s="25"/>
      <c r="D1269" s="25"/>
      <c r="E1269" s="25"/>
      <c r="F1269" s="25"/>
      <c r="G1269" s="25"/>
      <c r="H1269" s="25"/>
      <c r="I1269" s="28"/>
      <c r="J1269" s="28"/>
    </row>
    <row r="1270" spans="1:10" ht="12.75" customHeight="1">
      <c r="A1270" s="25"/>
      <c r="B1270" s="25"/>
      <c r="C1270" s="25"/>
      <c r="D1270" s="25"/>
      <c r="E1270" s="25"/>
      <c r="F1270" s="25"/>
      <c r="G1270" s="25"/>
      <c r="H1270" s="25"/>
      <c r="I1270" s="28"/>
      <c r="J1270" s="28"/>
    </row>
    <row r="1271" spans="1:10" ht="12.75" customHeight="1">
      <c r="A1271" s="25"/>
      <c r="B1271" s="25"/>
      <c r="C1271" s="25"/>
      <c r="D1271" s="25"/>
      <c r="E1271" s="25"/>
      <c r="F1271" s="25"/>
      <c r="G1271" s="25"/>
      <c r="H1271" s="25"/>
      <c r="I1271" s="28"/>
      <c r="J1271" s="28"/>
    </row>
    <row r="1272" spans="1:10" ht="12.75" customHeight="1">
      <c r="A1272" s="25"/>
      <c r="B1272" s="25"/>
      <c r="C1272" s="25"/>
      <c r="D1272" s="25"/>
      <c r="E1272" s="25"/>
      <c r="F1272" s="25"/>
      <c r="G1272" s="25"/>
      <c r="H1272" s="25"/>
      <c r="I1272" s="28"/>
      <c r="J1272" s="28"/>
    </row>
    <row r="1273" spans="1:10" ht="12.75" customHeight="1">
      <c r="A1273" s="25"/>
      <c r="B1273" s="25"/>
      <c r="C1273" s="25"/>
      <c r="D1273" s="25"/>
      <c r="E1273" s="25"/>
      <c r="F1273" s="25"/>
      <c r="G1273" s="25"/>
      <c r="H1273" s="25"/>
      <c r="I1273" s="28"/>
      <c r="J1273" s="28"/>
    </row>
    <row r="1274" spans="1:10" ht="12.75" customHeight="1">
      <c r="A1274" s="25"/>
      <c r="B1274" s="25"/>
      <c r="C1274" s="25"/>
      <c r="D1274" s="25"/>
      <c r="E1274" s="25"/>
      <c r="F1274" s="25"/>
      <c r="G1274" s="25"/>
      <c r="H1274" s="25"/>
      <c r="I1274" s="28"/>
      <c r="J1274" s="28"/>
    </row>
    <row r="1275" spans="1:10" ht="12.75" customHeight="1">
      <c r="A1275" s="25"/>
      <c r="B1275" s="25"/>
      <c r="C1275" s="25"/>
      <c r="D1275" s="25"/>
      <c r="E1275" s="25"/>
      <c r="F1275" s="25"/>
      <c r="G1275" s="25"/>
      <c r="H1275" s="25"/>
      <c r="I1275" s="28"/>
      <c r="J1275" s="28"/>
    </row>
    <row r="1276" spans="1:10" ht="12.75" customHeight="1">
      <c r="A1276" s="25"/>
      <c r="B1276" s="25"/>
      <c r="C1276" s="25"/>
      <c r="D1276" s="25"/>
      <c r="E1276" s="25"/>
      <c r="F1276" s="25"/>
      <c r="G1276" s="25"/>
      <c r="H1276" s="25"/>
      <c r="I1276" s="28"/>
      <c r="J1276" s="28"/>
    </row>
    <row r="1277" spans="1:10" ht="12.75" customHeight="1">
      <c r="A1277" s="25"/>
      <c r="B1277" s="25"/>
      <c r="C1277" s="25"/>
      <c r="D1277" s="25"/>
      <c r="E1277" s="25"/>
      <c r="F1277" s="25"/>
      <c r="G1277" s="25"/>
      <c r="H1277" s="25"/>
      <c r="I1277" s="28"/>
      <c r="J1277" s="28"/>
    </row>
    <row r="1278" spans="1:10" ht="12.75" customHeight="1">
      <c r="A1278" s="25"/>
      <c r="B1278" s="25"/>
      <c r="C1278" s="25"/>
      <c r="D1278" s="25"/>
      <c r="E1278" s="25"/>
      <c r="F1278" s="25"/>
      <c r="G1278" s="25"/>
      <c r="H1278" s="25"/>
      <c r="I1278" s="28"/>
      <c r="J1278" s="28"/>
    </row>
    <row r="1279" spans="1:10" ht="12.75" customHeight="1">
      <c r="A1279" s="25"/>
      <c r="B1279" s="25"/>
      <c r="C1279" s="25"/>
      <c r="D1279" s="25"/>
      <c r="E1279" s="25"/>
      <c r="F1279" s="25"/>
      <c r="G1279" s="25"/>
      <c r="H1279" s="25"/>
      <c r="I1279" s="28"/>
      <c r="J1279" s="28"/>
    </row>
    <row r="1280" spans="1:10" ht="12.75" customHeight="1">
      <c r="A1280" s="25"/>
      <c r="B1280" s="25"/>
      <c r="C1280" s="25"/>
      <c r="D1280" s="25"/>
      <c r="E1280" s="25"/>
      <c r="F1280" s="25"/>
      <c r="G1280" s="25"/>
      <c r="H1280" s="25"/>
      <c r="I1280" s="28"/>
      <c r="J1280" s="28"/>
    </row>
    <row r="1281" spans="1:10" ht="12.75" customHeight="1">
      <c r="A1281" s="25"/>
      <c r="B1281" s="25"/>
      <c r="C1281" s="25"/>
      <c r="D1281" s="25"/>
      <c r="E1281" s="25"/>
      <c r="F1281" s="25"/>
      <c r="G1281" s="25"/>
      <c r="H1281" s="25"/>
      <c r="I1281" s="28"/>
      <c r="J1281" s="28"/>
    </row>
    <row r="1282" spans="1:10" ht="12.75" customHeight="1">
      <c r="A1282" s="25"/>
      <c r="B1282" s="25"/>
      <c r="C1282" s="25"/>
      <c r="D1282" s="25"/>
      <c r="E1282" s="25"/>
      <c r="F1282" s="25"/>
      <c r="G1282" s="25"/>
      <c r="H1282" s="25"/>
      <c r="I1282" s="28"/>
      <c r="J1282" s="28"/>
    </row>
    <row r="1283" spans="1:10" ht="12.75" customHeight="1">
      <c r="A1283" s="25"/>
      <c r="B1283" s="25"/>
      <c r="C1283" s="25"/>
      <c r="D1283" s="25"/>
      <c r="E1283" s="25"/>
      <c r="F1283" s="25"/>
      <c r="G1283" s="25"/>
      <c r="H1283" s="25"/>
      <c r="I1283" s="28"/>
      <c r="J1283" s="28"/>
    </row>
    <row r="1284" spans="1:10" ht="12.75" customHeight="1">
      <c r="A1284" s="25"/>
      <c r="B1284" s="25"/>
      <c r="C1284" s="25"/>
      <c r="D1284" s="25"/>
      <c r="E1284" s="25"/>
      <c r="F1284" s="25"/>
      <c r="G1284" s="25"/>
      <c r="H1284" s="25"/>
      <c r="I1284" s="28"/>
      <c r="J1284" s="28"/>
    </row>
    <row r="1285" spans="1:10" ht="12.75" customHeight="1">
      <c r="A1285" s="25"/>
      <c r="B1285" s="25"/>
      <c r="C1285" s="25"/>
      <c r="D1285" s="25"/>
      <c r="E1285" s="25"/>
      <c r="F1285" s="25"/>
      <c r="G1285" s="25"/>
      <c r="H1285" s="25"/>
      <c r="I1285" s="28"/>
      <c r="J1285" s="28"/>
    </row>
    <row r="1286" spans="1:10" ht="12.75" customHeight="1">
      <c r="A1286" s="25"/>
      <c r="B1286" s="25"/>
      <c r="C1286" s="25"/>
      <c r="D1286" s="28"/>
      <c r="E1286" s="28"/>
      <c r="F1286" s="28"/>
      <c r="G1286" s="28"/>
      <c r="H1286" s="28"/>
      <c r="I1286" s="28"/>
      <c r="J1286" s="28"/>
    </row>
    <row r="1287" spans="1:10" ht="12.75" customHeight="1">
      <c r="A1287" s="25"/>
      <c r="B1287" s="25"/>
      <c r="C1287" s="25"/>
      <c r="D1287" s="28"/>
      <c r="E1287" s="28"/>
      <c r="F1287" s="28"/>
      <c r="G1287" s="28"/>
      <c r="H1287" s="28"/>
      <c r="I1287" s="28"/>
      <c r="J1287" s="28"/>
    </row>
    <row r="1288" spans="1:10" ht="12.75" customHeight="1">
      <c r="A1288" s="25"/>
      <c r="B1288" s="25"/>
      <c r="C1288" s="25"/>
      <c r="D1288" s="28"/>
      <c r="E1288" s="28"/>
      <c r="F1288" s="28"/>
      <c r="G1288" s="28"/>
      <c r="H1288" s="28"/>
      <c r="I1288" s="28"/>
      <c r="J1288" s="28"/>
    </row>
    <row r="1289" spans="1:10" ht="12.75" customHeight="1">
      <c r="A1289" s="25"/>
      <c r="B1289" s="25"/>
      <c r="C1289" s="25"/>
      <c r="D1289" s="28"/>
      <c r="E1289" s="28"/>
      <c r="F1289" s="28"/>
      <c r="G1289" s="28"/>
      <c r="H1289" s="28"/>
      <c r="I1289" s="28"/>
      <c r="J1289" s="28"/>
    </row>
    <row r="1290" spans="1:10" ht="12.75" customHeight="1">
      <c r="A1290" s="25"/>
      <c r="B1290" s="25"/>
      <c r="C1290" s="25"/>
      <c r="D1290" s="28"/>
      <c r="E1290" s="28"/>
      <c r="F1290" s="28"/>
      <c r="G1290" s="28"/>
      <c r="H1290" s="28"/>
      <c r="I1290" s="28"/>
      <c r="J1290" s="28"/>
    </row>
    <row r="1291" spans="1:10" ht="12.75" customHeight="1">
      <c r="A1291" s="25"/>
      <c r="B1291" s="25"/>
      <c r="C1291" s="25"/>
      <c r="D1291" s="28"/>
      <c r="E1291" s="28"/>
      <c r="F1291" s="28"/>
      <c r="G1291" s="28"/>
      <c r="H1291" s="28"/>
      <c r="I1291" s="28"/>
      <c r="J1291" s="28"/>
    </row>
    <row r="1292" spans="1:10" ht="12.75" customHeight="1">
      <c r="A1292" s="25"/>
      <c r="B1292" s="25"/>
      <c r="C1292" s="25"/>
      <c r="D1292" s="28"/>
      <c r="E1292" s="28"/>
      <c r="F1292" s="28"/>
      <c r="G1292" s="28"/>
      <c r="H1292" s="28"/>
      <c r="I1292" s="28"/>
      <c r="J1292" s="28"/>
    </row>
    <row r="1293" spans="1:10" ht="12.75" customHeight="1">
      <c r="A1293" s="25"/>
      <c r="B1293" s="25"/>
      <c r="C1293" s="25"/>
      <c r="D1293" s="28"/>
      <c r="E1293" s="28"/>
      <c r="F1293" s="28"/>
      <c r="G1293" s="28"/>
      <c r="H1293" s="28"/>
      <c r="I1293" s="28"/>
      <c r="J1293" s="28"/>
    </row>
    <row r="1294" spans="1:10" ht="12.75" customHeight="1">
      <c r="A1294" s="25"/>
      <c r="B1294" s="25"/>
      <c r="C1294" s="25"/>
      <c r="D1294" s="28"/>
      <c r="E1294" s="28"/>
      <c r="F1294" s="28"/>
      <c r="G1294" s="28"/>
      <c r="H1294" s="28"/>
      <c r="I1294" s="28"/>
      <c r="J1294" s="28"/>
    </row>
    <row r="1295" spans="1:10" ht="12.75" customHeight="1">
      <c r="A1295" s="25"/>
      <c r="B1295" s="25"/>
      <c r="C1295" s="25"/>
      <c r="D1295" s="28"/>
      <c r="E1295" s="28"/>
      <c r="F1295" s="28"/>
      <c r="G1295" s="28"/>
      <c r="H1295" s="28"/>
      <c r="I1295" s="28"/>
      <c r="J1295" s="28"/>
    </row>
    <row r="1296" spans="1:10" ht="12.75" customHeight="1">
      <c r="A1296" s="25"/>
      <c r="B1296" s="25"/>
      <c r="C1296" s="25"/>
      <c r="D1296" s="28"/>
      <c r="E1296" s="28"/>
      <c r="F1296" s="28"/>
      <c r="G1296" s="28"/>
      <c r="H1296" s="28"/>
      <c r="I1296" s="28"/>
      <c r="J1296" s="28"/>
    </row>
    <row r="1297" spans="1:10" ht="12.75" customHeight="1">
      <c r="A1297" s="25"/>
      <c r="B1297" s="25"/>
      <c r="C1297" s="25"/>
      <c r="D1297" s="28"/>
      <c r="E1297" s="28"/>
      <c r="F1297" s="28"/>
      <c r="G1297" s="28"/>
      <c r="H1297" s="28"/>
      <c r="I1297" s="28"/>
      <c r="J1297" s="28"/>
    </row>
    <row r="1298" spans="1:10" ht="12.75" customHeight="1">
      <c r="A1298" s="25"/>
      <c r="B1298" s="25"/>
      <c r="C1298" s="25"/>
      <c r="D1298" s="28"/>
      <c r="E1298" s="28"/>
      <c r="F1298" s="28"/>
      <c r="G1298" s="28"/>
      <c r="H1298" s="28"/>
      <c r="I1298" s="28"/>
      <c r="J1298" s="28"/>
    </row>
    <row r="1299" spans="1:10" ht="12.75" customHeight="1">
      <c r="A1299" s="25"/>
      <c r="B1299" s="25"/>
      <c r="C1299" s="25"/>
      <c r="D1299" s="28"/>
      <c r="E1299" s="28"/>
      <c r="F1299" s="28"/>
      <c r="G1299" s="28"/>
      <c r="H1299" s="28"/>
      <c r="I1299" s="28"/>
      <c r="J1299" s="28"/>
    </row>
    <row r="1300" spans="1:10" ht="12.75" customHeight="1">
      <c r="A1300" s="25"/>
      <c r="B1300" s="25"/>
      <c r="C1300" s="25"/>
      <c r="D1300" s="28"/>
      <c r="E1300" s="28"/>
      <c r="F1300" s="28"/>
      <c r="G1300" s="28"/>
      <c r="H1300" s="28"/>
      <c r="I1300" s="28"/>
      <c r="J1300" s="28"/>
    </row>
    <row r="1301" spans="1:10" ht="12.75" customHeight="1">
      <c r="A1301" s="25"/>
      <c r="B1301" s="25"/>
      <c r="C1301" s="25"/>
      <c r="D1301" s="28"/>
      <c r="E1301" s="28"/>
      <c r="F1301" s="28"/>
      <c r="G1301" s="28"/>
      <c r="H1301" s="28"/>
      <c r="I1301" s="28"/>
      <c r="J1301" s="28"/>
    </row>
    <row r="1302" spans="1:10" ht="12.75" customHeight="1">
      <c r="A1302" s="25"/>
      <c r="B1302" s="25"/>
      <c r="C1302" s="25"/>
      <c r="D1302" s="28"/>
      <c r="E1302" s="28"/>
      <c r="F1302" s="28"/>
      <c r="G1302" s="28"/>
      <c r="H1302" s="28"/>
      <c r="I1302" s="28"/>
      <c r="J1302" s="28"/>
    </row>
    <row r="1303" spans="1:10" ht="12.75" customHeight="1">
      <c r="A1303" s="25"/>
      <c r="B1303" s="25"/>
      <c r="C1303" s="25"/>
      <c r="D1303" s="28"/>
      <c r="E1303" s="28"/>
      <c r="F1303" s="28"/>
      <c r="G1303" s="28"/>
      <c r="H1303" s="28"/>
      <c r="I1303" s="28"/>
      <c r="J1303" s="28"/>
    </row>
    <row r="1304" spans="1:10" ht="12.75" customHeight="1">
      <c r="A1304" s="25"/>
      <c r="B1304" s="25"/>
      <c r="C1304" s="25"/>
      <c r="D1304" s="28"/>
      <c r="E1304" s="28"/>
      <c r="F1304" s="28"/>
      <c r="G1304" s="28"/>
      <c r="H1304" s="28"/>
      <c r="I1304" s="28"/>
      <c r="J1304" s="28"/>
    </row>
    <row r="1305" spans="1:10" ht="12.75" customHeight="1">
      <c r="A1305" s="25"/>
      <c r="B1305" s="25"/>
      <c r="C1305" s="25"/>
      <c r="D1305" s="28"/>
      <c r="E1305" s="28"/>
      <c r="F1305" s="28"/>
      <c r="G1305" s="28"/>
      <c r="H1305" s="28"/>
      <c r="I1305" s="28"/>
      <c r="J1305" s="28"/>
    </row>
    <row r="1306" spans="1:10" ht="12.75" customHeight="1">
      <c r="A1306" s="25"/>
      <c r="B1306" s="25"/>
      <c r="C1306" s="25"/>
      <c r="D1306" s="28"/>
      <c r="E1306" s="28"/>
      <c r="F1306" s="28"/>
      <c r="G1306" s="28"/>
      <c r="H1306" s="28"/>
      <c r="I1306" s="28"/>
      <c r="J1306" s="28"/>
    </row>
    <row r="1307" spans="1:10" ht="12.75" customHeight="1">
      <c r="A1307" s="25"/>
      <c r="B1307" s="25"/>
      <c r="C1307" s="25"/>
      <c r="D1307" s="28"/>
      <c r="E1307" s="28"/>
      <c r="F1307" s="28"/>
      <c r="G1307" s="28"/>
      <c r="H1307" s="28"/>
      <c r="I1307" s="28"/>
      <c r="J1307" s="28"/>
    </row>
    <row r="1308" spans="1:10" ht="12.75" customHeight="1">
      <c r="A1308" s="25"/>
      <c r="B1308" s="25"/>
      <c r="C1308" s="25"/>
      <c r="D1308" s="28"/>
      <c r="E1308" s="28"/>
      <c r="F1308" s="28"/>
      <c r="G1308" s="28"/>
      <c r="H1308" s="28"/>
      <c r="I1308" s="28"/>
      <c r="J1308" s="28"/>
    </row>
    <row r="1309" spans="1:10" ht="12.75" customHeight="1">
      <c r="A1309" s="25"/>
      <c r="B1309" s="25"/>
      <c r="C1309" s="25"/>
      <c r="D1309" s="28"/>
      <c r="E1309" s="28"/>
      <c r="F1309" s="28"/>
      <c r="G1309" s="28"/>
      <c r="H1309" s="28"/>
      <c r="I1309" s="28"/>
      <c r="J1309" s="28"/>
    </row>
    <row r="1310" spans="1:10" ht="12.75" customHeight="1">
      <c r="A1310" s="25"/>
      <c r="B1310" s="25"/>
      <c r="C1310" s="25"/>
      <c r="D1310" s="28"/>
      <c r="E1310" s="28"/>
      <c r="F1310" s="28"/>
      <c r="G1310" s="28"/>
      <c r="H1310" s="28"/>
      <c r="I1310" s="28"/>
      <c r="J1310" s="28"/>
    </row>
    <row r="1311" spans="1:10" ht="12.75" customHeight="1">
      <c r="A1311" s="25"/>
      <c r="B1311" s="25"/>
      <c r="C1311" s="25"/>
      <c r="D1311" s="28"/>
      <c r="E1311" s="28"/>
      <c r="F1311" s="28"/>
      <c r="G1311" s="28"/>
      <c r="H1311" s="28"/>
      <c r="I1311" s="28"/>
      <c r="J1311" s="28"/>
    </row>
    <row r="1312" spans="1:10" ht="12.75" customHeight="1">
      <c r="A1312" s="25"/>
      <c r="B1312" s="25"/>
      <c r="C1312" s="25"/>
      <c r="D1312" s="28"/>
      <c r="E1312" s="28"/>
      <c r="F1312" s="28"/>
      <c r="G1312" s="28"/>
      <c r="H1312" s="28"/>
      <c r="I1312" s="28"/>
      <c r="J1312" s="28"/>
    </row>
    <row r="1313" spans="1:10" ht="12.75" customHeight="1">
      <c r="A1313" s="25"/>
      <c r="B1313" s="25"/>
      <c r="C1313" s="25"/>
      <c r="D1313" s="28"/>
      <c r="E1313" s="28"/>
      <c r="F1313" s="28"/>
      <c r="G1313" s="28"/>
      <c r="H1313" s="28"/>
      <c r="I1313" s="28"/>
      <c r="J1313" s="28"/>
    </row>
    <row r="1314" spans="1:10" ht="12.75" customHeight="1">
      <c r="A1314" s="25"/>
      <c r="B1314" s="25"/>
      <c r="C1314" s="25"/>
      <c r="D1314" s="28"/>
      <c r="E1314" s="28"/>
      <c r="F1314" s="28"/>
      <c r="G1314" s="28"/>
      <c r="H1314" s="28"/>
      <c r="I1314" s="28"/>
      <c r="J1314" s="28"/>
    </row>
    <row r="1315" spans="1:10" ht="12.75" customHeight="1">
      <c r="A1315" s="25"/>
      <c r="B1315" s="25"/>
      <c r="C1315" s="25"/>
      <c r="D1315" s="28"/>
      <c r="E1315" s="28"/>
      <c r="F1315" s="28"/>
      <c r="G1315" s="28"/>
      <c r="H1315" s="28"/>
      <c r="I1315" s="28"/>
      <c r="J1315" s="28"/>
    </row>
    <row r="1316" spans="1:10" ht="12.75" customHeight="1">
      <c r="A1316" s="25"/>
      <c r="B1316" s="25"/>
      <c r="C1316" s="25"/>
      <c r="D1316" s="28"/>
      <c r="E1316" s="28"/>
      <c r="F1316" s="28"/>
      <c r="G1316" s="28"/>
      <c r="H1316" s="28"/>
      <c r="I1316" s="28"/>
      <c r="J1316" s="28"/>
    </row>
    <row r="1317" spans="1:10" ht="12.75" customHeight="1">
      <c r="A1317" s="25"/>
      <c r="B1317" s="25"/>
      <c r="C1317" s="25"/>
      <c r="D1317" s="28"/>
      <c r="E1317" s="28"/>
      <c r="F1317" s="28"/>
      <c r="G1317" s="28"/>
      <c r="H1317" s="28"/>
      <c r="I1317" s="28"/>
      <c r="J1317" s="28"/>
    </row>
    <row r="1318" spans="1:10" ht="12.75" customHeight="1">
      <c r="A1318" s="25"/>
      <c r="B1318" s="25"/>
      <c r="C1318" s="25"/>
      <c r="D1318" s="28"/>
      <c r="E1318" s="28"/>
      <c r="F1318" s="28"/>
      <c r="G1318" s="28"/>
      <c r="H1318" s="28"/>
      <c r="I1318" s="28"/>
      <c r="J1318" s="28"/>
    </row>
    <row r="1319" spans="1:10" ht="12.75" customHeight="1">
      <c r="A1319" s="25"/>
      <c r="B1319" s="25"/>
      <c r="C1319" s="25"/>
      <c r="D1319" s="28"/>
      <c r="E1319" s="28"/>
      <c r="F1319" s="28"/>
      <c r="G1319" s="28"/>
      <c r="H1319" s="28"/>
      <c r="I1319" s="28"/>
      <c r="J1319" s="28"/>
    </row>
    <row r="1320" spans="1:10" ht="12.75" customHeight="1">
      <c r="A1320" s="25"/>
      <c r="B1320" s="25"/>
      <c r="C1320" s="25"/>
      <c r="D1320" s="28"/>
      <c r="E1320" s="28"/>
      <c r="F1320" s="28"/>
      <c r="G1320" s="28"/>
      <c r="H1320" s="28"/>
      <c r="I1320" s="28"/>
      <c r="J1320" s="28"/>
    </row>
    <row r="1321" spans="1:10" ht="12.75" customHeight="1">
      <c r="A1321" s="25"/>
      <c r="B1321" s="25"/>
      <c r="C1321" s="25"/>
      <c r="D1321" s="28"/>
      <c r="E1321" s="28"/>
      <c r="F1321" s="28"/>
      <c r="G1321" s="28"/>
      <c r="H1321" s="28"/>
      <c r="I1321" s="28"/>
      <c r="J1321" s="28"/>
    </row>
    <row r="1322" spans="1:10" ht="12.75" customHeight="1">
      <c r="A1322" s="25"/>
      <c r="B1322" s="25"/>
      <c r="C1322" s="25"/>
      <c r="D1322" s="28"/>
      <c r="E1322" s="28"/>
      <c r="F1322" s="28"/>
      <c r="G1322" s="28"/>
      <c r="H1322" s="28"/>
      <c r="I1322" s="28"/>
      <c r="J1322" s="28"/>
    </row>
    <row r="1323" spans="1:10" ht="12.75" customHeight="1">
      <c r="A1323" s="25"/>
      <c r="B1323" s="25"/>
      <c r="C1323" s="25"/>
      <c r="D1323" s="28"/>
      <c r="E1323" s="28"/>
      <c r="F1323" s="28"/>
      <c r="G1323" s="28"/>
      <c r="H1323" s="28"/>
      <c r="I1323" s="28"/>
      <c r="J1323" s="28"/>
    </row>
    <row r="1324" spans="1:10" ht="12.75" customHeight="1">
      <c r="A1324" s="25"/>
      <c r="B1324" s="25"/>
      <c r="C1324" s="25"/>
      <c r="D1324" s="28"/>
      <c r="E1324" s="28"/>
      <c r="F1324" s="28"/>
      <c r="G1324" s="28"/>
      <c r="H1324" s="28"/>
      <c r="I1324" s="28"/>
      <c r="J1324" s="28"/>
    </row>
    <row r="1325" spans="1:10" ht="12.75" customHeight="1">
      <c r="A1325" s="25"/>
      <c r="B1325" s="25"/>
      <c r="C1325" s="25"/>
      <c r="D1325" s="28"/>
      <c r="E1325" s="28"/>
      <c r="F1325" s="28"/>
      <c r="G1325" s="28"/>
      <c r="H1325" s="28"/>
      <c r="I1325" s="28"/>
      <c r="J1325" s="28"/>
    </row>
    <row r="1326" spans="1:10" ht="12.75" customHeight="1">
      <c r="A1326" s="25"/>
      <c r="B1326" s="25"/>
      <c r="C1326" s="25"/>
      <c r="D1326" s="28"/>
      <c r="E1326" s="28"/>
      <c r="F1326" s="28"/>
      <c r="G1326" s="28"/>
      <c r="H1326" s="28"/>
      <c r="I1326" s="28"/>
      <c r="J1326" s="28"/>
    </row>
    <row r="1327" spans="1:10" ht="12.75" customHeight="1">
      <c r="A1327" s="25"/>
      <c r="B1327" s="25"/>
      <c r="C1327" s="25"/>
      <c r="D1327" s="28"/>
      <c r="E1327" s="28"/>
      <c r="F1327" s="28"/>
      <c r="G1327" s="28"/>
      <c r="H1327" s="28"/>
      <c r="I1327" s="28"/>
      <c r="J1327" s="28"/>
    </row>
    <row r="1328" spans="1:10" ht="12.75" customHeight="1">
      <c r="A1328" s="25"/>
      <c r="B1328" s="25"/>
      <c r="C1328" s="25"/>
      <c r="D1328" s="28"/>
      <c r="E1328" s="28"/>
      <c r="F1328" s="28"/>
      <c r="G1328" s="28"/>
      <c r="H1328" s="28"/>
      <c r="I1328" s="28"/>
      <c r="J1328" s="28"/>
    </row>
    <row r="1329" spans="1:10" ht="12.75" customHeight="1">
      <c r="A1329" s="25"/>
      <c r="B1329" s="25"/>
      <c r="C1329" s="25"/>
      <c r="D1329" s="28"/>
      <c r="E1329" s="28"/>
      <c r="F1329" s="28"/>
      <c r="G1329" s="28"/>
      <c r="H1329" s="28"/>
      <c r="I1329" s="28"/>
      <c r="J1329" s="28"/>
    </row>
    <row r="1330" spans="1:10" ht="12.75" customHeight="1">
      <c r="A1330" s="25"/>
      <c r="B1330" s="25"/>
      <c r="C1330" s="25"/>
      <c r="D1330" s="28"/>
      <c r="E1330" s="28"/>
      <c r="F1330" s="28"/>
      <c r="G1330" s="28"/>
      <c r="H1330" s="28"/>
      <c r="I1330" s="28"/>
      <c r="J1330" s="28"/>
    </row>
    <row r="1331" spans="1:10" ht="12.75" customHeight="1">
      <c r="A1331" s="25"/>
      <c r="B1331" s="25"/>
      <c r="C1331" s="25"/>
      <c r="D1331" s="28"/>
      <c r="E1331" s="28"/>
      <c r="F1331" s="28"/>
      <c r="G1331" s="28"/>
      <c r="H1331" s="28"/>
      <c r="I1331" s="28"/>
      <c r="J1331" s="28"/>
    </row>
    <row r="1332" spans="1:10" ht="12.75" customHeight="1">
      <c r="A1332" s="25"/>
      <c r="B1332" s="25"/>
      <c r="C1332" s="25"/>
      <c r="D1332" s="28"/>
      <c r="E1332" s="28"/>
      <c r="F1332" s="28"/>
      <c r="G1332" s="28"/>
      <c r="H1332" s="28"/>
      <c r="I1332" s="28"/>
      <c r="J1332" s="28"/>
    </row>
    <row r="1333" spans="1:10" ht="12.75" customHeight="1">
      <c r="A1333" s="25"/>
      <c r="B1333" s="25"/>
      <c r="C1333" s="25"/>
      <c r="D1333" s="28"/>
      <c r="E1333" s="28"/>
      <c r="F1333" s="28"/>
      <c r="G1333" s="28"/>
      <c r="H1333" s="28"/>
      <c r="I1333" s="28"/>
      <c r="J1333" s="28"/>
    </row>
    <row r="1334" spans="1:10" ht="12.75" customHeight="1">
      <c r="A1334" s="25"/>
      <c r="B1334" s="25"/>
      <c r="C1334" s="25"/>
      <c r="D1334" s="28"/>
      <c r="E1334" s="28"/>
      <c r="F1334" s="28"/>
      <c r="G1334" s="28"/>
      <c r="H1334" s="28"/>
      <c r="I1334" s="28"/>
      <c r="J1334" s="28"/>
    </row>
    <row r="1335" spans="1:10" ht="12.75" customHeight="1">
      <c r="A1335" s="25"/>
      <c r="B1335" s="25"/>
      <c r="C1335" s="25"/>
      <c r="D1335" s="28"/>
      <c r="E1335" s="28"/>
      <c r="F1335" s="28"/>
      <c r="G1335" s="28"/>
      <c r="H1335" s="28"/>
      <c r="I1335" s="28"/>
      <c r="J1335" s="28"/>
    </row>
    <row r="1336" spans="1:10" ht="12.75" customHeight="1">
      <c r="A1336" s="25"/>
      <c r="B1336" s="25"/>
      <c r="C1336" s="25"/>
      <c r="D1336" s="28"/>
      <c r="E1336" s="28"/>
      <c r="F1336" s="28"/>
      <c r="G1336" s="28"/>
      <c r="H1336" s="28"/>
      <c r="I1336" s="28"/>
      <c r="J1336" s="28"/>
    </row>
    <row r="1337" spans="1:10" ht="12.75" customHeight="1">
      <c r="A1337" s="25"/>
      <c r="B1337" s="25"/>
      <c r="C1337" s="25"/>
      <c r="D1337" s="28"/>
      <c r="E1337" s="28"/>
      <c r="F1337" s="28"/>
      <c r="G1337" s="28"/>
      <c r="H1337" s="28"/>
      <c r="I1337" s="28"/>
      <c r="J1337" s="28"/>
    </row>
    <row r="1338" spans="1:10" ht="12.75" customHeight="1">
      <c r="A1338" s="25"/>
      <c r="B1338" s="25"/>
      <c r="C1338" s="25"/>
      <c r="D1338" s="28"/>
      <c r="E1338" s="28"/>
      <c r="F1338" s="28"/>
      <c r="G1338" s="28"/>
      <c r="H1338" s="28"/>
      <c r="I1338" s="28"/>
      <c r="J1338" s="28"/>
    </row>
    <row r="1339" spans="1:10" ht="12.75" customHeight="1">
      <c r="A1339" s="25"/>
      <c r="B1339" s="25"/>
      <c r="C1339" s="25"/>
      <c r="D1339" s="28"/>
      <c r="E1339" s="28"/>
      <c r="F1339" s="28"/>
      <c r="G1339" s="28"/>
      <c r="H1339" s="28"/>
      <c r="I1339" s="28"/>
      <c r="J1339" s="28"/>
    </row>
    <row r="1340" spans="1:10" ht="12.75" customHeight="1">
      <c r="A1340" s="25"/>
      <c r="B1340" s="25"/>
      <c r="C1340" s="25"/>
      <c r="D1340" s="28"/>
      <c r="E1340" s="28"/>
      <c r="F1340" s="28"/>
      <c r="G1340" s="28"/>
      <c r="H1340" s="28"/>
      <c r="I1340" s="28"/>
      <c r="J1340" s="28"/>
    </row>
    <row r="1341" spans="1:10" ht="12.75" customHeight="1">
      <c r="A1341" s="25"/>
      <c r="B1341" s="25"/>
      <c r="C1341" s="25"/>
      <c r="D1341" s="28"/>
      <c r="E1341" s="28"/>
      <c r="F1341" s="28"/>
      <c r="G1341" s="28"/>
      <c r="H1341" s="28"/>
      <c r="I1341" s="28"/>
      <c r="J1341" s="28"/>
    </row>
    <row r="1342" spans="1:10" ht="12.75" customHeight="1">
      <c r="A1342" s="25"/>
      <c r="B1342" s="25"/>
      <c r="C1342" s="25"/>
      <c r="D1342" s="28"/>
      <c r="E1342" s="28"/>
      <c r="F1342" s="28"/>
      <c r="G1342" s="28"/>
      <c r="H1342" s="28"/>
      <c r="I1342" s="28"/>
      <c r="J1342" s="28"/>
    </row>
    <row r="1343" spans="1:10" ht="12.75" customHeight="1">
      <c r="A1343" s="25"/>
      <c r="B1343" s="25"/>
      <c r="C1343" s="25"/>
      <c r="D1343" s="28"/>
      <c r="E1343" s="28"/>
      <c r="F1343" s="28"/>
      <c r="G1343" s="28"/>
      <c r="H1343" s="28"/>
      <c r="I1343" s="28"/>
      <c r="J1343" s="28"/>
    </row>
    <row r="1344" spans="1:10" ht="12.75" customHeight="1">
      <c r="A1344" s="25"/>
      <c r="B1344" s="25"/>
      <c r="C1344" s="25"/>
      <c r="D1344" s="28"/>
      <c r="E1344" s="28"/>
      <c r="F1344" s="28"/>
      <c r="G1344" s="28"/>
      <c r="H1344" s="28"/>
      <c r="I1344" s="28"/>
      <c r="J1344" s="28"/>
    </row>
    <row r="1345" spans="1:10" ht="12.75" customHeight="1">
      <c r="A1345" s="25"/>
      <c r="B1345" s="25"/>
      <c r="C1345" s="25"/>
      <c r="D1345" s="28"/>
      <c r="E1345" s="28"/>
      <c r="F1345" s="28"/>
      <c r="G1345" s="28"/>
      <c r="H1345" s="28"/>
      <c r="I1345" s="28"/>
      <c r="J1345" s="28"/>
    </row>
    <row r="1346" spans="1:10" ht="12.75" customHeight="1">
      <c r="A1346" s="25"/>
      <c r="B1346" s="25"/>
      <c r="C1346" s="25"/>
      <c r="D1346" s="28"/>
      <c r="E1346" s="28"/>
      <c r="F1346" s="28"/>
      <c r="G1346" s="28"/>
      <c r="H1346" s="28"/>
      <c r="I1346" s="28"/>
      <c r="J1346" s="28"/>
    </row>
    <row r="1347" spans="1:10" ht="12.75" customHeight="1">
      <c r="A1347" s="25"/>
      <c r="B1347" s="25"/>
      <c r="C1347" s="25"/>
      <c r="D1347" s="28"/>
      <c r="E1347" s="28"/>
      <c r="F1347" s="28"/>
      <c r="G1347" s="28"/>
      <c r="H1347" s="28"/>
      <c r="I1347" s="28"/>
      <c r="J1347" s="28"/>
    </row>
    <row r="1348" spans="1:10" ht="12.75" customHeight="1">
      <c r="A1348" s="25"/>
      <c r="B1348" s="25"/>
      <c r="C1348" s="25"/>
      <c r="D1348" s="28"/>
      <c r="E1348" s="28"/>
      <c r="F1348" s="28"/>
      <c r="G1348" s="28"/>
      <c r="H1348" s="28"/>
      <c r="I1348" s="28"/>
      <c r="J1348" s="28"/>
    </row>
    <row r="1349" spans="1:10" ht="12.75" customHeight="1">
      <c r="A1349" s="25"/>
      <c r="B1349" s="25"/>
      <c r="C1349" s="25"/>
      <c r="D1349" s="28"/>
      <c r="E1349" s="28"/>
      <c r="F1349" s="28"/>
      <c r="G1349" s="28"/>
      <c r="H1349" s="28"/>
      <c r="I1349" s="28"/>
      <c r="J1349" s="28"/>
    </row>
    <row r="1350" spans="1:10" ht="12.75" customHeight="1">
      <c r="A1350" s="25"/>
      <c r="B1350" s="25"/>
      <c r="C1350" s="25"/>
      <c r="D1350" s="28"/>
      <c r="E1350" s="28"/>
      <c r="F1350" s="28"/>
      <c r="G1350" s="28"/>
      <c r="H1350" s="28"/>
      <c r="I1350" s="28"/>
      <c r="J1350" s="28"/>
    </row>
    <row r="1351" spans="1:10" ht="12.75" customHeight="1">
      <c r="A1351" s="25"/>
      <c r="B1351" s="25"/>
      <c r="C1351" s="25"/>
      <c r="D1351" s="28"/>
      <c r="E1351" s="28"/>
      <c r="F1351" s="28"/>
      <c r="G1351" s="28"/>
      <c r="H1351" s="28"/>
      <c r="I1351" s="28"/>
      <c r="J1351" s="28"/>
    </row>
    <row r="1352" spans="1:10" ht="12.75" customHeight="1">
      <c r="A1352" s="25"/>
      <c r="B1352" s="25"/>
      <c r="C1352" s="25"/>
      <c r="D1352" s="28"/>
      <c r="E1352" s="28"/>
      <c r="F1352" s="28"/>
      <c r="G1352" s="28"/>
      <c r="H1352" s="28"/>
      <c r="I1352" s="28"/>
      <c r="J1352" s="28"/>
    </row>
    <row r="1353" spans="1:10" ht="12.75" customHeight="1">
      <c r="A1353" s="25"/>
      <c r="B1353" s="25"/>
      <c r="C1353" s="25"/>
      <c r="D1353" s="28"/>
      <c r="E1353" s="28"/>
      <c r="F1353" s="28"/>
      <c r="G1353" s="28"/>
      <c r="H1353" s="28"/>
      <c r="I1353" s="28"/>
      <c r="J1353" s="28"/>
    </row>
    <row r="1354" spans="1:10" ht="12.75" customHeight="1">
      <c r="A1354" s="25"/>
      <c r="B1354" s="25"/>
      <c r="C1354" s="25"/>
      <c r="D1354" s="28"/>
      <c r="E1354" s="28"/>
      <c r="F1354" s="28"/>
      <c r="G1354" s="28"/>
      <c r="H1354" s="28"/>
      <c r="I1354" s="28"/>
      <c r="J1354" s="28"/>
    </row>
    <row r="1355" spans="1:10" ht="12.75" customHeight="1">
      <c r="A1355" s="25"/>
      <c r="B1355" s="25"/>
      <c r="C1355" s="25"/>
      <c r="D1355" s="28"/>
      <c r="E1355" s="28"/>
      <c r="F1355" s="28"/>
      <c r="G1355" s="28"/>
      <c r="H1355" s="28"/>
      <c r="I1355" s="28"/>
      <c r="J1355" s="28"/>
    </row>
    <row r="1356" spans="1:10" ht="12.75" customHeight="1">
      <c r="A1356" s="25"/>
      <c r="B1356" s="25"/>
      <c r="C1356" s="25"/>
      <c r="D1356" s="28"/>
      <c r="E1356" s="28"/>
      <c r="F1356" s="28"/>
      <c r="G1356" s="28"/>
      <c r="H1356" s="28"/>
      <c r="I1356" s="28"/>
      <c r="J1356" s="28"/>
    </row>
    <row r="1357" spans="1:10" ht="12.75" customHeight="1">
      <c r="A1357" s="25"/>
      <c r="B1357" s="25"/>
      <c r="C1357" s="25"/>
      <c r="D1357" s="28"/>
      <c r="E1357" s="28"/>
      <c r="F1357" s="28"/>
      <c r="G1357" s="28"/>
      <c r="H1357" s="28"/>
      <c r="I1357" s="28"/>
      <c r="J1357" s="28"/>
    </row>
    <row r="1358" spans="1:10" ht="12.75" customHeight="1">
      <c r="A1358" s="25"/>
      <c r="B1358" s="25"/>
      <c r="C1358" s="25"/>
      <c r="D1358" s="28"/>
      <c r="E1358" s="28"/>
      <c r="F1358" s="28"/>
      <c r="G1358" s="28"/>
      <c r="H1358" s="28"/>
      <c r="I1358" s="28"/>
      <c r="J1358" s="28"/>
    </row>
    <row r="1359" spans="1:10" ht="12.75" customHeight="1">
      <c r="A1359" s="25"/>
      <c r="B1359" s="25"/>
      <c r="C1359" s="25"/>
      <c r="D1359" s="28"/>
      <c r="E1359" s="28"/>
      <c r="F1359" s="28"/>
      <c r="G1359" s="28"/>
      <c r="H1359" s="28"/>
      <c r="I1359" s="28"/>
      <c r="J1359" s="28"/>
    </row>
    <row r="1360" spans="1:10" ht="12.75" customHeight="1">
      <c r="A1360" s="25"/>
      <c r="B1360" s="25"/>
      <c r="C1360" s="25"/>
      <c r="D1360" s="28"/>
      <c r="E1360" s="28"/>
      <c r="F1360" s="28"/>
      <c r="G1360" s="28"/>
      <c r="H1360" s="28"/>
      <c r="I1360" s="28"/>
      <c r="J1360" s="28"/>
    </row>
    <row r="1361" spans="1:10" ht="12.75" customHeight="1">
      <c r="A1361" s="25"/>
      <c r="B1361" s="25"/>
      <c r="C1361" s="25"/>
      <c r="D1361" s="28"/>
      <c r="E1361" s="28"/>
      <c r="F1361" s="28"/>
      <c r="G1361" s="28"/>
      <c r="H1361" s="28"/>
      <c r="I1361" s="28"/>
      <c r="J1361" s="28"/>
    </row>
    <row r="1362" spans="1:10" ht="12.75" customHeight="1">
      <c r="A1362" s="25"/>
      <c r="B1362" s="25"/>
      <c r="C1362" s="25"/>
      <c r="D1362" s="28"/>
      <c r="E1362" s="28"/>
      <c r="F1362" s="28"/>
      <c r="G1362" s="28"/>
      <c r="H1362" s="28"/>
      <c r="I1362" s="28"/>
      <c r="J1362" s="28"/>
    </row>
    <row r="1363" spans="1:10" ht="12.75" customHeight="1">
      <c r="A1363" s="25"/>
      <c r="B1363" s="25"/>
      <c r="C1363" s="25"/>
      <c r="D1363" s="28"/>
      <c r="E1363" s="28"/>
      <c r="F1363" s="28"/>
      <c r="G1363" s="28"/>
      <c r="H1363" s="28"/>
      <c r="I1363" s="28"/>
      <c r="J1363" s="28"/>
    </row>
    <row r="1364" spans="1:10" ht="12.75" customHeight="1">
      <c r="A1364" s="25"/>
      <c r="B1364" s="25"/>
      <c r="C1364" s="25"/>
      <c r="D1364" s="28"/>
      <c r="E1364" s="28"/>
      <c r="F1364" s="28"/>
      <c r="G1364" s="28"/>
      <c r="H1364" s="28"/>
      <c r="I1364" s="28"/>
      <c r="J1364" s="28"/>
    </row>
    <row r="1365" spans="1:10" ht="12.75" customHeight="1">
      <c r="A1365" s="25"/>
      <c r="B1365" s="25"/>
      <c r="C1365" s="25"/>
      <c r="D1365" s="28"/>
      <c r="E1365" s="28"/>
      <c r="F1365" s="28"/>
      <c r="G1365" s="28"/>
      <c r="H1365" s="28"/>
      <c r="I1365" s="28"/>
      <c r="J1365" s="28"/>
    </row>
    <row r="1366" spans="1:10" ht="12.75" customHeight="1">
      <c r="A1366" s="25"/>
      <c r="B1366" s="25"/>
      <c r="C1366" s="25"/>
      <c r="D1366" s="28"/>
      <c r="E1366" s="28"/>
      <c r="F1366" s="28"/>
      <c r="G1366" s="28"/>
      <c r="H1366" s="28"/>
      <c r="I1366" s="28"/>
      <c r="J1366" s="28"/>
    </row>
    <row r="1367" spans="1:10" ht="12.75" customHeight="1">
      <c r="A1367" s="25"/>
      <c r="B1367" s="25"/>
      <c r="C1367" s="25"/>
      <c r="D1367" s="28"/>
      <c r="E1367" s="28"/>
      <c r="F1367" s="28"/>
      <c r="G1367" s="28"/>
      <c r="H1367" s="28"/>
      <c r="I1367" s="28"/>
      <c r="J1367" s="28"/>
    </row>
    <row r="1368" spans="1:10" ht="12.75" customHeight="1">
      <c r="A1368" s="25"/>
      <c r="B1368" s="25"/>
      <c r="C1368" s="25"/>
      <c r="D1368" s="28"/>
      <c r="E1368" s="28"/>
      <c r="F1368" s="28"/>
      <c r="G1368" s="28"/>
      <c r="H1368" s="28"/>
      <c r="I1368" s="28"/>
      <c r="J1368" s="28"/>
    </row>
    <row r="1369" spans="1:10" ht="12.75" customHeight="1">
      <c r="A1369" s="25"/>
      <c r="B1369" s="25"/>
      <c r="C1369" s="25"/>
      <c r="D1369" s="28"/>
      <c r="E1369" s="28"/>
      <c r="F1369" s="28"/>
      <c r="G1369" s="28"/>
      <c r="H1369" s="28"/>
      <c r="I1369" s="28"/>
      <c r="J1369" s="28"/>
    </row>
    <row r="1370" spans="1:10" ht="12.75" customHeight="1">
      <c r="A1370" s="25"/>
      <c r="B1370" s="25"/>
      <c r="C1370" s="25"/>
      <c r="D1370" s="28"/>
      <c r="E1370" s="28"/>
      <c r="F1370" s="28"/>
      <c r="G1370" s="28"/>
      <c r="H1370" s="28"/>
      <c r="I1370" s="28"/>
      <c r="J1370" s="28"/>
    </row>
    <row r="1371" spans="1:10" ht="12.75" customHeight="1">
      <c r="A1371" s="25"/>
      <c r="B1371" s="25"/>
      <c r="C1371" s="25"/>
      <c r="D1371" s="28"/>
      <c r="E1371" s="28"/>
      <c r="F1371" s="28"/>
      <c r="G1371" s="28"/>
      <c r="H1371" s="28"/>
      <c r="I1371" s="28"/>
      <c r="J1371" s="28"/>
    </row>
    <row r="1372" spans="1:10" ht="12.75" customHeight="1">
      <c r="A1372" s="25"/>
      <c r="B1372" s="25"/>
      <c r="C1372" s="25"/>
      <c r="D1372" s="28"/>
      <c r="E1372" s="28"/>
      <c r="F1372" s="28"/>
      <c r="G1372" s="28"/>
      <c r="H1372" s="28"/>
      <c r="I1372" s="28"/>
      <c r="J1372" s="28"/>
    </row>
    <row r="1373" spans="1:10" ht="12.75" customHeight="1">
      <c r="A1373" s="25"/>
      <c r="B1373" s="25"/>
      <c r="C1373" s="25"/>
      <c r="D1373" s="28"/>
      <c r="E1373" s="28"/>
      <c r="F1373" s="28"/>
      <c r="G1373" s="28"/>
      <c r="H1373" s="28"/>
      <c r="I1373" s="28"/>
      <c r="J1373" s="28"/>
    </row>
    <row r="1374" spans="1:10" ht="12.75" customHeight="1">
      <c r="A1374" s="25"/>
      <c r="B1374" s="25"/>
      <c r="C1374" s="25"/>
      <c r="D1374" s="28"/>
      <c r="E1374" s="28"/>
      <c r="F1374" s="28"/>
      <c r="G1374" s="28"/>
      <c r="H1374" s="28"/>
      <c r="I1374" s="28"/>
      <c r="J1374" s="28"/>
    </row>
    <row r="1375" spans="1:10" ht="12.75" customHeight="1">
      <c r="A1375" s="25"/>
      <c r="B1375" s="25"/>
      <c r="C1375" s="25"/>
      <c r="D1375" s="28"/>
      <c r="E1375" s="28"/>
      <c r="F1375" s="28"/>
      <c r="G1375" s="28"/>
      <c r="H1375" s="28"/>
      <c r="I1375" s="28"/>
      <c r="J1375" s="28"/>
    </row>
    <row r="1376" spans="1:10" ht="12.75" customHeight="1">
      <c r="A1376" s="25"/>
      <c r="B1376" s="25"/>
      <c r="C1376" s="25"/>
      <c r="D1376" s="28"/>
      <c r="E1376" s="28"/>
      <c r="F1376" s="28"/>
      <c r="G1376" s="28"/>
      <c r="H1376" s="28"/>
      <c r="I1376" s="28"/>
      <c r="J1376" s="28"/>
    </row>
    <row r="1377" spans="1:10" ht="12.75" customHeight="1">
      <c r="A1377" s="25"/>
      <c r="B1377" s="25"/>
      <c r="C1377" s="25"/>
      <c r="D1377" s="28"/>
      <c r="E1377" s="28"/>
      <c r="F1377" s="28"/>
      <c r="G1377" s="28"/>
      <c r="H1377" s="28"/>
      <c r="I1377" s="28"/>
      <c r="J1377" s="28"/>
    </row>
    <row r="1378" spans="1:10" ht="12.75" customHeight="1">
      <c r="A1378" s="25"/>
      <c r="B1378" s="25"/>
      <c r="C1378" s="25"/>
      <c r="D1378" s="28"/>
      <c r="E1378" s="28"/>
      <c r="F1378" s="28"/>
      <c r="G1378" s="28"/>
      <c r="H1378" s="28"/>
      <c r="I1378" s="28"/>
      <c r="J1378" s="28"/>
    </row>
    <row r="1379" spans="1:10" ht="12.75" customHeight="1">
      <c r="A1379" s="25"/>
      <c r="B1379" s="25"/>
      <c r="C1379" s="25"/>
      <c r="D1379" s="28"/>
      <c r="E1379" s="28"/>
      <c r="F1379" s="28"/>
      <c r="G1379" s="28"/>
      <c r="H1379" s="28"/>
      <c r="I1379" s="28"/>
      <c r="J1379" s="28"/>
    </row>
    <row r="1380" spans="1:10" ht="12.75" customHeight="1">
      <c r="A1380" s="25"/>
      <c r="B1380" s="25"/>
      <c r="C1380" s="25"/>
      <c r="D1380" s="28"/>
      <c r="E1380" s="28"/>
      <c r="F1380" s="28"/>
      <c r="G1380" s="28"/>
      <c r="H1380" s="28"/>
      <c r="I1380" s="28"/>
      <c r="J1380" s="28"/>
    </row>
    <row r="1381" spans="1:10" ht="12.75" customHeight="1">
      <c r="A1381" s="25"/>
      <c r="B1381" s="25"/>
      <c r="C1381" s="25"/>
      <c r="D1381" s="28"/>
      <c r="E1381" s="28"/>
      <c r="F1381" s="28"/>
      <c r="G1381" s="28"/>
      <c r="H1381" s="28"/>
      <c r="I1381" s="28"/>
      <c r="J1381" s="28"/>
    </row>
    <row r="1382" spans="1:10" ht="12.75" customHeight="1">
      <c r="A1382" s="25"/>
      <c r="B1382" s="25"/>
      <c r="C1382" s="25"/>
      <c r="D1382" s="28"/>
      <c r="E1382" s="28"/>
      <c r="F1382" s="28"/>
      <c r="G1382" s="28"/>
      <c r="H1382" s="28"/>
      <c r="I1382" s="28"/>
      <c r="J1382" s="28"/>
    </row>
    <row r="1383" spans="1:10" ht="12.75" customHeight="1">
      <c r="A1383" s="25"/>
      <c r="B1383" s="25"/>
      <c r="C1383" s="25"/>
      <c r="D1383" s="28"/>
      <c r="E1383" s="28"/>
      <c r="F1383" s="28"/>
      <c r="G1383" s="28"/>
      <c r="H1383" s="28"/>
      <c r="I1383" s="28"/>
      <c r="J1383" s="28"/>
    </row>
    <row r="1384" spans="1:10" ht="12.75" customHeight="1">
      <c r="A1384" s="25"/>
      <c r="B1384" s="25"/>
      <c r="C1384" s="25"/>
      <c r="D1384" s="28"/>
      <c r="E1384" s="28"/>
      <c r="F1384" s="28"/>
      <c r="G1384" s="28"/>
      <c r="H1384" s="28"/>
      <c r="I1384" s="28"/>
      <c r="J1384" s="28"/>
    </row>
    <row r="1385" spans="1:10" ht="12.75" customHeight="1">
      <c r="A1385" s="25"/>
      <c r="B1385" s="25"/>
      <c r="C1385" s="25"/>
      <c r="D1385" s="28"/>
      <c r="E1385" s="28"/>
      <c r="F1385" s="28"/>
      <c r="G1385" s="28"/>
      <c r="H1385" s="28"/>
      <c r="I1385" s="28"/>
      <c r="J1385" s="28"/>
    </row>
    <row r="1386" spans="1:10" ht="12.75" customHeight="1">
      <c r="A1386" s="25"/>
      <c r="B1386" s="25"/>
      <c r="C1386" s="25"/>
      <c r="D1386" s="28"/>
      <c r="E1386" s="28"/>
      <c r="F1386" s="28"/>
      <c r="G1386" s="28"/>
      <c r="H1386" s="28"/>
      <c r="I1386" s="28"/>
      <c r="J1386" s="28"/>
    </row>
    <row r="1387" spans="1:10" ht="12.75" customHeight="1">
      <c r="A1387" s="25"/>
      <c r="B1387" s="25"/>
      <c r="C1387" s="25"/>
      <c r="D1387" s="28"/>
      <c r="E1387" s="28"/>
      <c r="F1387" s="28"/>
      <c r="G1387" s="28"/>
      <c r="H1387" s="28"/>
      <c r="I1387" s="28"/>
      <c r="J1387" s="28"/>
    </row>
    <row r="1388" spans="1:10" ht="12.75" customHeight="1">
      <c r="A1388" s="25"/>
      <c r="B1388" s="25"/>
      <c r="C1388" s="25"/>
      <c r="D1388" s="28"/>
      <c r="E1388" s="28"/>
      <c r="F1388" s="28"/>
      <c r="G1388" s="28"/>
      <c r="H1388" s="28"/>
      <c r="I1388" s="28"/>
      <c r="J1388" s="28"/>
    </row>
    <row r="1389" spans="1:10" ht="12.75" customHeight="1">
      <c r="A1389" s="25"/>
      <c r="B1389" s="25"/>
      <c r="C1389" s="25"/>
      <c r="D1389" s="28"/>
      <c r="E1389" s="28"/>
      <c r="F1389" s="28"/>
      <c r="G1389" s="28"/>
      <c r="H1389" s="28"/>
      <c r="I1389" s="28"/>
      <c r="J1389" s="28"/>
    </row>
    <row r="1390" spans="1:10" ht="12.75" customHeight="1">
      <c r="A1390" s="25"/>
      <c r="B1390" s="25"/>
      <c r="C1390" s="25"/>
      <c r="D1390" s="28"/>
      <c r="E1390" s="28"/>
      <c r="F1390" s="28"/>
      <c r="G1390" s="28"/>
      <c r="H1390" s="28"/>
      <c r="I1390" s="28"/>
      <c r="J1390" s="28"/>
    </row>
    <row r="1391" spans="1:10" ht="12.75" customHeight="1">
      <c r="A1391" s="25"/>
      <c r="B1391" s="25"/>
      <c r="C1391" s="25"/>
      <c r="D1391" s="28"/>
      <c r="E1391" s="28"/>
      <c r="F1391" s="28"/>
      <c r="G1391" s="28"/>
      <c r="H1391" s="28"/>
      <c r="I1391" s="28"/>
      <c r="J1391" s="28"/>
    </row>
    <row r="1392" spans="1:10" ht="12.75" customHeight="1">
      <c r="A1392" s="25"/>
      <c r="B1392" s="25"/>
      <c r="C1392" s="25"/>
      <c r="D1392" s="28"/>
      <c r="E1392" s="28"/>
      <c r="F1392" s="28"/>
      <c r="G1392" s="28"/>
      <c r="H1392" s="28"/>
      <c r="I1392" s="28"/>
      <c r="J1392" s="28"/>
    </row>
    <row r="1393" spans="1:10" ht="12.75" customHeight="1">
      <c r="A1393" s="25"/>
      <c r="B1393" s="25"/>
      <c r="C1393" s="25"/>
      <c r="D1393" s="28"/>
      <c r="E1393" s="28"/>
      <c r="F1393" s="28"/>
      <c r="G1393" s="28"/>
      <c r="H1393" s="28"/>
      <c r="I1393" s="28"/>
      <c r="J1393" s="28"/>
    </row>
    <row r="1394" spans="1:10" ht="12.75" customHeight="1">
      <c r="A1394" s="25"/>
      <c r="B1394" s="25"/>
      <c r="C1394" s="25"/>
      <c r="D1394" s="28"/>
      <c r="E1394" s="28"/>
      <c r="F1394" s="28"/>
      <c r="G1394" s="28"/>
      <c r="H1394" s="28"/>
      <c r="I1394" s="28"/>
      <c r="J1394" s="28"/>
    </row>
    <row r="1395" spans="1:10" ht="12.75" customHeight="1">
      <c r="A1395" s="25"/>
      <c r="B1395" s="25"/>
      <c r="C1395" s="25"/>
      <c r="D1395" s="28"/>
      <c r="E1395" s="28"/>
      <c r="F1395" s="28"/>
      <c r="G1395" s="28"/>
      <c r="H1395" s="28"/>
      <c r="I1395" s="28"/>
      <c r="J1395" s="28"/>
    </row>
    <row r="1396" spans="1:10" ht="12.75" customHeight="1">
      <c r="A1396" s="25"/>
      <c r="B1396" s="25"/>
      <c r="C1396" s="25"/>
      <c r="D1396" s="28"/>
      <c r="E1396" s="28"/>
      <c r="F1396" s="28"/>
      <c r="G1396" s="28"/>
      <c r="H1396" s="28"/>
      <c r="I1396" s="28"/>
      <c r="J1396" s="28"/>
    </row>
    <row r="1397" spans="1:10" ht="12.75" customHeight="1">
      <c r="A1397" s="25"/>
      <c r="B1397" s="25"/>
      <c r="C1397" s="25"/>
      <c r="D1397" s="28"/>
      <c r="E1397" s="28"/>
      <c r="F1397" s="28"/>
      <c r="G1397" s="28"/>
      <c r="H1397" s="28"/>
      <c r="I1397" s="28"/>
      <c r="J1397" s="28"/>
    </row>
    <row r="1398" spans="1:10" ht="12.75" customHeight="1">
      <c r="A1398" s="25"/>
      <c r="B1398" s="25"/>
      <c r="C1398" s="25"/>
      <c r="D1398" s="28"/>
      <c r="E1398" s="28"/>
      <c r="F1398" s="28"/>
      <c r="G1398" s="28"/>
      <c r="H1398" s="28"/>
      <c r="I1398" s="28"/>
      <c r="J1398" s="28"/>
    </row>
    <row r="1399" spans="1:10" ht="12.75" customHeight="1">
      <c r="A1399" s="25"/>
      <c r="B1399" s="25"/>
      <c r="C1399" s="25"/>
      <c r="D1399" s="28"/>
      <c r="E1399" s="28"/>
      <c r="F1399" s="28"/>
      <c r="G1399" s="28"/>
      <c r="H1399" s="28"/>
      <c r="I1399" s="28"/>
      <c r="J1399" s="28"/>
    </row>
    <row r="1400" spans="1:10" ht="12.75" customHeight="1">
      <c r="A1400" s="25"/>
      <c r="B1400" s="25"/>
      <c r="C1400" s="25"/>
      <c r="D1400" s="28"/>
      <c r="E1400" s="28"/>
      <c r="F1400" s="28"/>
      <c r="G1400" s="28"/>
      <c r="H1400" s="28"/>
      <c r="I1400" s="28"/>
      <c r="J1400" s="28"/>
    </row>
    <row r="1401" spans="1:10" ht="12.75" customHeight="1">
      <c r="A1401" s="25"/>
      <c r="B1401" s="25"/>
      <c r="C1401" s="25"/>
      <c r="D1401" s="28"/>
      <c r="E1401" s="28"/>
      <c r="F1401" s="28"/>
      <c r="G1401" s="28"/>
      <c r="H1401" s="28"/>
      <c r="I1401" s="28"/>
      <c r="J1401" s="28"/>
    </row>
    <row r="1402" spans="1:10" ht="12.75" customHeight="1">
      <c r="A1402" s="25"/>
      <c r="B1402" s="25"/>
      <c r="C1402" s="25"/>
      <c r="D1402" s="28"/>
      <c r="E1402" s="28"/>
      <c r="F1402" s="28"/>
      <c r="G1402" s="28"/>
      <c r="H1402" s="28"/>
      <c r="I1402" s="28"/>
      <c r="J1402" s="28"/>
    </row>
    <row r="1403" spans="1:10" ht="12.75" customHeight="1">
      <c r="A1403" s="25"/>
      <c r="B1403" s="25"/>
      <c r="C1403" s="25"/>
      <c r="D1403" s="28"/>
      <c r="E1403" s="28"/>
      <c r="F1403" s="28"/>
      <c r="G1403" s="28"/>
      <c r="H1403" s="28"/>
      <c r="I1403" s="28"/>
      <c r="J1403" s="28"/>
    </row>
    <row r="1404" spans="1:10" ht="12.75" customHeight="1">
      <c r="A1404" s="25"/>
      <c r="B1404" s="25"/>
      <c r="C1404" s="25"/>
      <c r="D1404" s="28"/>
      <c r="E1404" s="28"/>
      <c r="F1404" s="28"/>
      <c r="G1404" s="28"/>
      <c r="H1404" s="28"/>
      <c r="I1404" s="28"/>
      <c r="J1404" s="28"/>
    </row>
    <row r="1405" spans="1:10" ht="12.75" customHeight="1">
      <c r="A1405" s="25"/>
      <c r="B1405" s="25"/>
      <c r="C1405" s="25"/>
      <c r="D1405" s="28"/>
      <c r="E1405" s="28"/>
      <c r="F1405" s="28"/>
      <c r="G1405" s="28"/>
      <c r="H1405" s="28"/>
      <c r="I1405" s="28"/>
      <c r="J1405" s="28"/>
    </row>
    <row r="1406" spans="1:10" ht="12.75" customHeight="1">
      <c r="A1406" s="25"/>
      <c r="B1406" s="25"/>
      <c r="C1406" s="25"/>
      <c r="D1406" s="28"/>
      <c r="E1406" s="28"/>
      <c r="F1406" s="28"/>
      <c r="G1406" s="28"/>
      <c r="H1406" s="28"/>
      <c r="I1406" s="28"/>
      <c r="J1406" s="28"/>
    </row>
    <row r="1407" spans="1:10" ht="12.75" customHeight="1">
      <c r="A1407" s="25"/>
      <c r="B1407" s="25"/>
      <c r="C1407" s="25"/>
      <c r="D1407" s="28"/>
      <c r="E1407" s="28"/>
      <c r="F1407" s="28"/>
      <c r="G1407" s="28"/>
      <c r="H1407" s="28"/>
      <c r="I1407" s="28"/>
      <c r="J1407" s="28"/>
    </row>
    <row r="1408" spans="1:10" ht="12.75" customHeight="1">
      <c r="A1408" s="25"/>
      <c r="B1408" s="25"/>
      <c r="C1408" s="25"/>
      <c r="D1408" s="28"/>
      <c r="E1408" s="28"/>
      <c r="F1408" s="28"/>
      <c r="G1408" s="28"/>
      <c r="H1408" s="28"/>
      <c r="I1408" s="28"/>
      <c r="J1408" s="28"/>
    </row>
    <row r="1409" spans="1:10" ht="12.75" customHeight="1">
      <c r="A1409" s="25"/>
      <c r="B1409" s="25"/>
      <c r="C1409" s="25"/>
      <c r="D1409" s="28"/>
      <c r="E1409" s="28"/>
      <c r="F1409" s="28"/>
      <c r="G1409" s="28"/>
      <c r="H1409" s="28"/>
      <c r="I1409" s="28"/>
      <c r="J1409" s="28"/>
    </row>
    <row r="1410" spans="1:10" ht="12.75" customHeight="1">
      <c r="A1410" s="25"/>
      <c r="B1410" s="25"/>
      <c r="C1410" s="25"/>
      <c r="D1410" s="28"/>
      <c r="E1410" s="28"/>
      <c r="F1410" s="28"/>
      <c r="G1410" s="28"/>
      <c r="H1410" s="28"/>
      <c r="I1410" s="28"/>
      <c r="J1410" s="28"/>
    </row>
    <row r="1411" spans="1:10" ht="12.75" customHeight="1">
      <c r="A1411" s="25"/>
      <c r="B1411" s="25"/>
      <c r="C1411" s="25"/>
      <c r="D1411" s="28"/>
      <c r="E1411" s="28"/>
      <c r="F1411" s="28"/>
      <c r="G1411" s="28"/>
      <c r="H1411" s="28"/>
      <c r="I1411" s="28"/>
      <c r="J1411" s="28"/>
    </row>
    <row r="1412" spans="1:10" ht="12.75" customHeight="1">
      <c r="A1412" s="25"/>
      <c r="B1412" s="25"/>
      <c r="C1412" s="25"/>
      <c r="D1412" s="28"/>
      <c r="E1412" s="28"/>
      <c r="F1412" s="28"/>
      <c r="G1412" s="28"/>
      <c r="H1412" s="28"/>
      <c r="I1412" s="28"/>
      <c r="J1412" s="28"/>
    </row>
    <row r="1413" spans="1:10" ht="12.75" customHeight="1">
      <c r="A1413" s="25"/>
      <c r="B1413" s="25"/>
      <c r="C1413" s="25"/>
      <c r="D1413" s="28"/>
      <c r="E1413" s="28"/>
      <c r="F1413" s="28"/>
      <c r="G1413" s="28"/>
      <c r="H1413" s="28"/>
      <c r="I1413" s="28"/>
      <c r="J1413" s="28"/>
    </row>
    <row r="1414" spans="1:10" ht="12.75" customHeight="1">
      <c r="A1414" s="25"/>
      <c r="B1414" s="25"/>
      <c r="C1414" s="25"/>
      <c r="D1414" s="28"/>
      <c r="E1414" s="28"/>
      <c r="F1414" s="28"/>
      <c r="G1414" s="28"/>
      <c r="H1414" s="28"/>
      <c r="I1414" s="28"/>
      <c r="J1414" s="28"/>
    </row>
    <row r="1415" spans="1:10" ht="12.75" customHeight="1">
      <c r="A1415" s="25"/>
      <c r="B1415" s="25"/>
      <c r="C1415" s="25"/>
      <c r="D1415" s="28"/>
      <c r="E1415" s="28"/>
      <c r="F1415" s="28"/>
      <c r="G1415" s="28"/>
      <c r="H1415" s="28"/>
      <c r="I1415" s="28"/>
      <c r="J1415" s="28"/>
    </row>
    <row r="1416" spans="1:10" ht="12.75" customHeight="1">
      <c r="A1416" s="25"/>
      <c r="B1416" s="25"/>
      <c r="C1416" s="25"/>
      <c r="D1416" s="28"/>
      <c r="E1416" s="28"/>
      <c r="F1416" s="28"/>
      <c r="G1416" s="28"/>
      <c r="H1416" s="28"/>
      <c r="I1416" s="28"/>
      <c r="J1416" s="28"/>
    </row>
    <row r="1417" spans="1:10" ht="12.75" customHeight="1">
      <c r="A1417" s="25"/>
      <c r="B1417" s="25"/>
      <c r="C1417" s="25"/>
      <c r="D1417" s="28"/>
      <c r="E1417" s="28"/>
      <c r="F1417" s="28"/>
      <c r="G1417" s="28"/>
      <c r="H1417" s="28"/>
      <c r="I1417" s="28"/>
      <c r="J1417" s="28"/>
    </row>
    <row r="1418" spans="1:10" ht="12.75" customHeight="1">
      <c r="A1418" s="25"/>
      <c r="B1418" s="25"/>
      <c r="C1418" s="25"/>
      <c r="D1418" s="28"/>
      <c r="E1418" s="28"/>
      <c r="F1418" s="28"/>
      <c r="G1418" s="28"/>
      <c r="H1418" s="28"/>
      <c r="I1418" s="28"/>
      <c r="J1418" s="28"/>
    </row>
    <row r="1419" spans="1:10" ht="12.75" customHeight="1">
      <c r="A1419" s="25"/>
      <c r="B1419" s="25"/>
      <c r="C1419" s="25"/>
      <c r="D1419" s="28"/>
      <c r="E1419" s="28"/>
      <c r="F1419" s="28"/>
      <c r="G1419" s="28"/>
      <c r="H1419" s="28"/>
      <c r="I1419" s="28"/>
      <c r="J1419" s="28"/>
    </row>
    <row r="1420" spans="1:10" ht="12.75" customHeight="1">
      <c r="A1420" s="25"/>
      <c r="B1420" s="25"/>
      <c r="C1420" s="25"/>
      <c r="D1420" s="28"/>
      <c r="E1420" s="28"/>
      <c r="F1420" s="28"/>
      <c r="G1420" s="28"/>
      <c r="H1420" s="28"/>
      <c r="I1420" s="28"/>
      <c r="J1420" s="28"/>
    </row>
    <row r="1421" spans="1:10" ht="12.75" customHeight="1">
      <c r="A1421" s="25"/>
      <c r="B1421" s="25"/>
      <c r="C1421" s="25"/>
      <c r="D1421" s="28"/>
      <c r="E1421" s="28"/>
      <c r="F1421" s="28"/>
      <c r="G1421" s="28"/>
      <c r="H1421" s="28"/>
      <c r="I1421" s="28"/>
      <c r="J1421" s="28"/>
    </row>
    <row r="1422" spans="1:10" ht="12.75" customHeight="1">
      <c r="A1422" s="25"/>
      <c r="B1422" s="25"/>
      <c r="C1422" s="25"/>
      <c r="D1422" s="28"/>
      <c r="E1422" s="28"/>
      <c r="F1422" s="28"/>
      <c r="G1422" s="28"/>
      <c r="H1422" s="28"/>
      <c r="I1422" s="28"/>
      <c r="J1422" s="28"/>
    </row>
    <row r="1423" spans="1:10" ht="12.75" customHeight="1">
      <c r="A1423" s="25"/>
      <c r="B1423" s="25"/>
      <c r="C1423" s="25"/>
      <c r="D1423" s="28"/>
      <c r="E1423" s="28"/>
      <c r="F1423" s="28"/>
      <c r="G1423" s="28"/>
      <c r="H1423" s="28"/>
      <c r="I1423" s="28"/>
      <c r="J1423" s="28"/>
    </row>
    <row r="1424" spans="1:10" ht="12.75" customHeight="1">
      <c r="A1424" s="25"/>
      <c r="B1424" s="25"/>
      <c r="C1424" s="25"/>
      <c r="D1424" s="28"/>
      <c r="E1424" s="28"/>
      <c r="F1424" s="28"/>
      <c r="G1424" s="28"/>
      <c r="H1424" s="28"/>
      <c r="I1424" s="28"/>
      <c r="J1424" s="28"/>
    </row>
    <row r="1425" spans="1:10" ht="12.75" customHeight="1">
      <c r="A1425" s="25"/>
      <c r="B1425" s="25"/>
      <c r="C1425" s="25"/>
      <c r="D1425" s="28"/>
      <c r="E1425" s="28"/>
      <c r="F1425" s="28"/>
      <c r="G1425" s="28"/>
      <c r="H1425" s="28"/>
      <c r="I1425" s="28"/>
      <c r="J1425" s="28"/>
    </row>
    <row r="1426" spans="1:10" ht="12.75" customHeight="1">
      <c r="A1426" s="25"/>
      <c r="B1426" s="25"/>
      <c r="C1426" s="25"/>
      <c r="D1426" s="28"/>
      <c r="E1426" s="28"/>
      <c r="F1426" s="28"/>
      <c r="G1426" s="28"/>
      <c r="H1426" s="28"/>
      <c r="I1426" s="28"/>
      <c r="J1426" s="28"/>
    </row>
    <row r="1427" spans="1:10" ht="12.75" customHeight="1">
      <c r="A1427" s="25"/>
      <c r="B1427" s="25"/>
      <c r="C1427" s="25"/>
      <c r="D1427" s="28"/>
      <c r="E1427" s="28"/>
      <c r="F1427" s="28"/>
      <c r="G1427" s="28"/>
      <c r="H1427" s="28"/>
      <c r="I1427" s="28"/>
      <c r="J1427" s="28"/>
    </row>
    <row r="1428" spans="1:10" ht="12.75" customHeight="1">
      <c r="A1428" s="25"/>
      <c r="B1428" s="25"/>
      <c r="C1428" s="25"/>
      <c r="D1428" s="28"/>
      <c r="E1428" s="28"/>
      <c r="F1428" s="28"/>
      <c r="G1428" s="28"/>
      <c r="H1428" s="28"/>
      <c r="I1428" s="28"/>
      <c r="J1428" s="28"/>
    </row>
    <row r="1429" spans="1:10" ht="12.75" customHeight="1">
      <c r="A1429" s="25"/>
      <c r="B1429" s="25"/>
      <c r="C1429" s="25"/>
      <c r="D1429" s="28"/>
      <c r="E1429" s="28"/>
      <c r="F1429" s="28"/>
      <c r="G1429" s="28"/>
      <c r="H1429" s="28"/>
      <c r="I1429" s="28"/>
      <c r="J1429" s="28"/>
    </row>
    <row r="1430" spans="1:10" ht="12.75" customHeight="1">
      <c r="A1430" s="25"/>
      <c r="B1430" s="25"/>
      <c r="C1430" s="25"/>
      <c r="D1430" s="28"/>
      <c r="E1430" s="28"/>
      <c r="F1430" s="28"/>
      <c r="G1430" s="28"/>
      <c r="H1430" s="28"/>
      <c r="I1430" s="28"/>
      <c r="J1430" s="28"/>
    </row>
    <row r="1431" spans="1:10" ht="12.75" customHeight="1">
      <c r="A1431" s="25"/>
      <c r="B1431" s="25"/>
      <c r="C1431" s="25"/>
      <c r="D1431" s="28"/>
      <c r="E1431" s="28"/>
      <c r="F1431" s="28"/>
      <c r="G1431" s="28"/>
      <c r="H1431" s="28"/>
      <c r="I1431" s="28"/>
      <c r="J1431" s="28"/>
    </row>
    <row r="1432" spans="1:10" ht="12.75" customHeight="1">
      <c r="A1432" s="25"/>
      <c r="B1432" s="25"/>
      <c r="C1432" s="25"/>
      <c r="D1432" s="28"/>
      <c r="E1432" s="28"/>
      <c r="F1432" s="28"/>
      <c r="G1432" s="28"/>
      <c r="H1432" s="28"/>
      <c r="I1432" s="28"/>
      <c r="J1432" s="28"/>
    </row>
    <row r="1433" spans="1:10" ht="12.75" customHeight="1">
      <c r="A1433" s="25"/>
      <c r="B1433" s="25"/>
      <c r="C1433" s="25"/>
      <c r="D1433" s="28"/>
      <c r="E1433" s="28"/>
      <c r="F1433" s="28"/>
      <c r="G1433" s="28"/>
      <c r="H1433" s="28"/>
      <c r="I1433" s="28"/>
      <c r="J1433" s="28"/>
    </row>
    <row r="1434" spans="1:10" ht="12.75" customHeight="1">
      <c r="A1434" s="25"/>
      <c r="B1434" s="25"/>
      <c r="C1434" s="25"/>
      <c r="D1434" s="28"/>
      <c r="E1434" s="28"/>
      <c r="F1434" s="28"/>
      <c r="G1434" s="28"/>
      <c r="H1434" s="28"/>
      <c r="I1434" s="28"/>
      <c r="J1434" s="28"/>
    </row>
    <row r="1435" spans="1:10" ht="12.75" customHeight="1">
      <c r="A1435" s="25"/>
      <c r="B1435" s="25"/>
      <c r="C1435" s="25"/>
      <c r="D1435" s="28"/>
      <c r="E1435" s="28"/>
      <c r="F1435" s="28"/>
      <c r="G1435" s="28"/>
      <c r="H1435" s="28"/>
      <c r="I1435" s="28"/>
      <c r="J1435" s="28"/>
    </row>
    <row r="1436" spans="1:10" ht="12.75" customHeight="1">
      <c r="A1436" s="25"/>
      <c r="B1436" s="25"/>
      <c r="C1436" s="25"/>
      <c r="D1436" s="28"/>
      <c r="E1436" s="28"/>
      <c r="F1436" s="28"/>
      <c r="G1436" s="28"/>
      <c r="H1436" s="28"/>
      <c r="I1436" s="28"/>
      <c r="J1436" s="28"/>
    </row>
    <row r="1437" spans="1:10" ht="12.75" customHeight="1">
      <c r="A1437" s="25"/>
      <c r="B1437" s="25"/>
      <c r="C1437" s="25"/>
      <c r="D1437" s="28"/>
      <c r="E1437" s="28"/>
      <c r="F1437" s="28"/>
      <c r="G1437" s="28"/>
      <c r="H1437" s="28"/>
      <c r="I1437" s="28"/>
      <c r="J1437" s="28"/>
    </row>
    <row r="1438" spans="1:10" ht="12.75" customHeight="1">
      <c r="A1438" s="25"/>
      <c r="B1438" s="25"/>
      <c r="C1438" s="25"/>
      <c r="D1438" s="28"/>
      <c r="E1438" s="28"/>
      <c r="F1438" s="28"/>
      <c r="G1438" s="28"/>
      <c r="H1438" s="28"/>
      <c r="I1438" s="28"/>
      <c r="J1438" s="28"/>
    </row>
    <row r="1439" spans="1:10" ht="12.75" customHeight="1">
      <c r="A1439" s="25"/>
      <c r="B1439" s="25"/>
      <c r="C1439" s="25"/>
      <c r="D1439" s="28"/>
      <c r="E1439" s="28"/>
      <c r="F1439" s="28"/>
      <c r="G1439" s="28"/>
      <c r="H1439" s="28"/>
      <c r="I1439" s="28"/>
      <c r="J1439" s="28"/>
    </row>
    <row r="1440" spans="1:10" ht="12.75" customHeight="1">
      <c r="A1440" s="25"/>
      <c r="B1440" s="25"/>
      <c r="C1440" s="25"/>
      <c r="D1440" s="28"/>
      <c r="E1440" s="28"/>
      <c r="F1440" s="28"/>
      <c r="G1440" s="28"/>
      <c r="H1440" s="28"/>
      <c r="I1440" s="28"/>
      <c r="J1440" s="28"/>
    </row>
    <row r="1441" spans="1:10" ht="12.75" customHeight="1">
      <c r="A1441" s="25"/>
      <c r="B1441" s="25"/>
      <c r="C1441" s="25"/>
      <c r="D1441" s="28"/>
      <c r="E1441" s="28"/>
      <c r="F1441" s="28"/>
      <c r="G1441" s="28"/>
      <c r="H1441" s="28"/>
      <c r="I1441" s="28"/>
      <c r="J1441" s="28"/>
    </row>
    <row r="1442" spans="1:10" ht="12.75" customHeight="1">
      <c r="A1442" s="25"/>
      <c r="B1442" s="25"/>
      <c r="C1442" s="25"/>
      <c r="D1442" s="28"/>
      <c r="E1442" s="28"/>
      <c r="F1442" s="28"/>
      <c r="G1442" s="28"/>
      <c r="H1442" s="28"/>
      <c r="I1442" s="28"/>
      <c r="J1442" s="28"/>
    </row>
    <row r="1443" spans="1:10" ht="12.75" customHeight="1">
      <c r="A1443" s="25"/>
      <c r="B1443" s="25"/>
      <c r="C1443" s="25"/>
      <c r="D1443" s="28"/>
      <c r="E1443" s="28"/>
      <c r="F1443" s="28"/>
      <c r="G1443" s="28"/>
      <c r="H1443" s="28"/>
      <c r="I1443" s="28"/>
      <c r="J1443" s="28"/>
    </row>
    <row r="1444" spans="1:10" ht="12.75" customHeight="1">
      <c r="A1444" s="25"/>
      <c r="B1444" s="25"/>
      <c r="C1444" s="25"/>
      <c r="D1444" s="28"/>
      <c r="E1444" s="28"/>
      <c r="F1444" s="28"/>
      <c r="G1444" s="28"/>
      <c r="H1444" s="28"/>
      <c r="I1444" s="28"/>
      <c r="J1444" s="28"/>
    </row>
    <row r="1445" spans="1:10" ht="12.75" customHeight="1">
      <c r="A1445" s="25"/>
      <c r="B1445" s="25"/>
      <c r="C1445" s="25"/>
      <c r="D1445" s="28"/>
      <c r="E1445" s="28"/>
      <c r="F1445" s="28"/>
      <c r="G1445" s="28"/>
      <c r="H1445" s="28"/>
      <c r="I1445" s="28"/>
      <c r="J1445" s="28"/>
    </row>
    <row r="1446" spans="1:10" ht="12.75" customHeight="1">
      <c r="A1446" s="25"/>
      <c r="B1446" s="25"/>
      <c r="C1446" s="25"/>
      <c r="D1446" s="28"/>
      <c r="E1446" s="28"/>
      <c r="F1446" s="28"/>
      <c r="G1446" s="28"/>
      <c r="H1446" s="28"/>
      <c r="I1446" s="28"/>
      <c r="J1446" s="28"/>
    </row>
    <row r="1447" spans="1:10" ht="12.75" customHeight="1">
      <c r="A1447" s="25"/>
      <c r="B1447" s="25"/>
      <c r="C1447" s="25"/>
      <c r="D1447" s="28"/>
      <c r="E1447" s="28"/>
      <c r="F1447" s="28"/>
      <c r="G1447" s="28"/>
      <c r="H1447" s="28"/>
      <c r="I1447" s="28"/>
      <c r="J1447" s="28"/>
    </row>
    <row r="1448" spans="1:10" ht="12.75" customHeight="1">
      <c r="A1448" s="25"/>
      <c r="B1448" s="25"/>
      <c r="C1448" s="25"/>
      <c r="D1448" s="28"/>
      <c r="E1448" s="28"/>
      <c r="F1448" s="28"/>
      <c r="G1448" s="28"/>
      <c r="H1448" s="28"/>
      <c r="I1448" s="28"/>
      <c r="J1448" s="28"/>
    </row>
    <row r="1449" spans="1:10" ht="12.75" customHeight="1">
      <c r="A1449" s="25"/>
      <c r="B1449" s="25"/>
      <c r="C1449" s="25"/>
      <c r="D1449" s="28"/>
      <c r="E1449" s="28"/>
      <c r="F1449" s="28"/>
      <c r="G1449" s="28"/>
      <c r="H1449" s="28"/>
      <c r="I1449" s="28"/>
      <c r="J1449" s="28"/>
    </row>
    <row r="1450" spans="1:10" ht="12.75" customHeight="1">
      <c r="A1450" s="25"/>
      <c r="B1450" s="25"/>
      <c r="C1450" s="25"/>
      <c r="D1450" s="28"/>
      <c r="E1450" s="28"/>
      <c r="F1450" s="28"/>
      <c r="G1450" s="28"/>
      <c r="H1450" s="28"/>
      <c r="I1450" s="28"/>
      <c r="J1450" s="28"/>
    </row>
    <row r="1451" spans="1:10" ht="12.75" customHeight="1">
      <c r="A1451" s="25"/>
      <c r="B1451" s="25"/>
      <c r="C1451" s="25"/>
      <c r="D1451" s="28"/>
      <c r="E1451" s="28"/>
      <c r="F1451" s="28"/>
      <c r="G1451" s="28"/>
      <c r="H1451" s="28"/>
      <c r="I1451" s="28"/>
      <c r="J1451" s="28"/>
    </row>
    <row r="1452" spans="1:10" ht="12.75" customHeight="1">
      <c r="A1452" s="25"/>
      <c r="B1452" s="25"/>
      <c r="C1452" s="25"/>
      <c r="D1452" s="28"/>
      <c r="E1452" s="28"/>
      <c r="F1452" s="28"/>
      <c r="G1452" s="28"/>
      <c r="H1452" s="28"/>
      <c r="I1452" s="28"/>
      <c r="J1452" s="28"/>
    </row>
    <row r="1453" spans="1:10" ht="12.75" customHeight="1">
      <c r="A1453" s="25"/>
      <c r="B1453" s="25"/>
      <c r="C1453" s="25"/>
      <c r="D1453" s="28"/>
      <c r="E1453" s="28"/>
      <c r="F1453" s="28"/>
      <c r="G1453" s="28"/>
      <c r="H1453" s="28"/>
      <c r="I1453" s="28"/>
      <c r="J1453" s="28"/>
    </row>
    <row r="1454" spans="1:10" ht="12.75" customHeight="1">
      <c r="A1454" s="25"/>
      <c r="B1454" s="25"/>
      <c r="C1454" s="25"/>
      <c r="D1454" s="28"/>
      <c r="E1454" s="28"/>
      <c r="F1454" s="28"/>
      <c r="G1454" s="28"/>
      <c r="H1454" s="28"/>
      <c r="I1454" s="28"/>
      <c r="J1454" s="28"/>
    </row>
    <row r="1455" spans="1:10" ht="12.75" customHeight="1">
      <c r="A1455" s="25"/>
      <c r="B1455" s="25"/>
      <c r="C1455" s="25"/>
      <c r="D1455" s="28"/>
      <c r="E1455" s="28"/>
      <c r="F1455" s="28"/>
      <c r="G1455" s="28"/>
      <c r="H1455" s="28"/>
      <c r="I1455" s="28"/>
      <c r="J1455" s="28"/>
    </row>
    <row r="1456" spans="1:10" ht="12.75" customHeight="1">
      <c r="A1456" s="25"/>
      <c r="B1456" s="25"/>
      <c r="C1456" s="25"/>
      <c r="D1456" s="28"/>
      <c r="E1456" s="28"/>
      <c r="F1456" s="28"/>
      <c r="G1456" s="28"/>
      <c r="H1456" s="28"/>
      <c r="I1456" s="28"/>
      <c r="J1456" s="28"/>
    </row>
    <row r="1457" spans="1:10" ht="12.75" customHeight="1">
      <c r="A1457" s="25"/>
      <c r="B1457" s="25"/>
      <c r="C1457" s="25"/>
      <c r="D1457" s="28"/>
      <c r="E1457" s="28"/>
      <c r="F1457" s="28"/>
      <c r="G1457" s="28"/>
      <c r="H1457" s="28"/>
      <c r="I1457" s="28"/>
      <c r="J1457" s="28"/>
    </row>
    <row r="1458" spans="1:10" ht="12.75" customHeight="1">
      <c r="A1458" s="25"/>
      <c r="B1458" s="25"/>
      <c r="C1458" s="25"/>
      <c r="D1458" s="28"/>
      <c r="E1458" s="28"/>
      <c r="F1458" s="28"/>
      <c r="G1458" s="28"/>
      <c r="H1458" s="28"/>
      <c r="I1458" s="28"/>
      <c r="J1458" s="28"/>
    </row>
    <row r="1459" spans="1:10" ht="12.75" customHeight="1">
      <c r="A1459" s="25"/>
      <c r="B1459" s="25"/>
      <c r="C1459" s="25"/>
      <c r="D1459" s="28"/>
      <c r="E1459" s="28"/>
      <c r="F1459" s="28"/>
      <c r="G1459" s="28"/>
      <c r="H1459" s="28"/>
      <c r="I1459" s="28"/>
      <c r="J1459" s="28"/>
    </row>
    <row r="1460" spans="1:10" ht="12.75" customHeight="1">
      <c r="A1460" s="25"/>
      <c r="B1460" s="25"/>
      <c r="C1460" s="25"/>
      <c r="D1460" s="28"/>
      <c r="E1460" s="28"/>
      <c r="F1460" s="28"/>
      <c r="G1460" s="28"/>
      <c r="H1460" s="28"/>
      <c r="I1460" s="28"/>
      <c r="J1460" s="28"/>
    </row>
    <row r="1461" spans="1:10" ht="12.75" customHeight="1">
      <c r="A1461" s="25"/>
      <c r="B1461" s="25"/>
      <c r="C1461" s="25"/>
      <c r="D1461" s="28"/>
      <c r="E1461" s="28"/>
      <c r="F1461" s="28"/>
      <c r="G1461" s="28"/>
      <c r="H1461" s="28"/>
      <c r="I1461" s="28"/>
      <c r="J1461" s="28"/>
    </row>
    <row r="1462" spans="1:10" ht="12.75" customHeight="1">
      <c r="A1462" s="25"/>
      <c r="B1462" s="25"/>
      <c r="C1462" s="25"/>
      <c r="D1462" s="28"/>
      <c r="E1462" s="28"/>
      <c r="F1462" s="28"/>
      <c r="G1462" s="28"/>
      <c r="H1462" s="28"/>
      <c r="I1462" s="28"/>
      <c r="J1462" s="28"/>
    </row>
    <row r="1463" spans="1:10" ht="12.75" customHeight="1">
      <c r="A1463" s="25"/>
      <c r="B1463" s="25"/>
      <c r="C1463" s="25"/>
      <c r="D1463" s="28"/>
      <c r="E1463" s="28"/>
      <c r="F1463" s="28"/>
      <c r="G1463" s="28"/>
      <c r="H1463" s="28"/>
      <c r="I1463" s="28"/>
      <c r="J1463" s="28"/>
    </row>
    <row r="1464" spans="1:10" ht="12.75" customHeight="1">
      <c r="A1464" s="25"/>
      <c r="B1464" s="25"/>
      <c r="C1464" s="25"/>
      <c r="D1464" s="28"/>
      <c r="E1464" s="28"/>
      <c r="F1464" s="28"/>
      <c r="G1464" s="28"/>
      <c r="H1464" s="28"/>
      <c r="I1464" s="28"/>
      <c r="J1464" s="28"/>
    </row>
    <row r="1465" spans="1:10" ht="12.75" customHeight="1">
      <c r="A1465" s="25"/>
      <c r="B1465" s="25"/>
      <c r="C1465" s="25"/>
      <c r="D1465" s="28"/>
      <c r="E1465" s="28"/>
      <c r="F1465" s="28"/>
      <c r="G1465" s="28"/>
      <c r="H1465" s="28"/>
      <c r="I1465" s="28"/>
      <c r="J1465" s="28"/>
    </row>
    <row r="1466" spans="1:10" ht="12.75" customHeight="1">
      <c r="A1466" s="25"/>
      <c r="B1466" s="25"/>
      <c r="C1466" s="25"/>
      <c r="D1466" s="28"/>
      <c r="E1466" s="28"/>
      <c r="F1466" s="28"/>
      <c r="G1466" s="28"/>
      <c r="H1466" s="28"/>
      <c r="I1466" s="28"/>
      <c r="J1466" s="28"/>
    </row>
    <row r="1467" spans="1:10" ht="12.75" customHeight="1">
      <c r="A1467" s="25"/>
      <c r="B1467" s="25"/>
      <c r="C1467" s="25"/>
      <c r="D1467" s="28"/>
      <c r="E1467" s="28"/>
      <c r="F1467" s="28"/>
      <c r="G1467" s="28"/>
      <c r="H1467" s="28"/>
      <c r="I1467" s="28"/>
      <c r="J1467" s="28"/>
    </row>
    <row r="1468" spans="1:10" ht="12.75" customHeight="1">
      <c r="A1468" s="25"/>
      <c r="B1468" s="25"/>
      <c r="C1468" s="25"/>
      <c r="D1468" s="28"/>
      <c r="E1468" s="28"/>
      <c r="F1468" s="28"/>
      <c r="G1468" s="28"/>
      <c r="H1468" s="28"/>
      <c r="I1468" s="28"/>
      <c r="J1468" s="28"/>
    </row>
    <row r="1469" spans="1:10" ht="12.75" customHeight="1">
      <c r="A1469" s="25"/>
      <c r="B1469" s="25"/>
      <c r="C1469" s="25"/>
      <c r="D1469" s="28"/>
      <c r="E1469" s="28"/>
      <c r="F1469" s="28"/>
      <c r="G1469" s="28"/>
      <c r="H1469" s="28"/>
      <c r="I1469" s="28"/>
      <c r="J1469" s="28"/>
    </row>
    <row r="1470" spans="1:10" ht="12.75" customHeight="1">
      <c r="A1470" s="25"/>
      <c r="B1470" s="25"/>
      <c r="C1470" s="25"/>
      <c r="D1470" s="28"/>
      <c r="E1470" s="28"/>
      <c r="F1470" s="28"/>
      <c r="G1470" s="28"/>
      <c r="H1470" s="28"/>
      <c r="I1470" s="28"/>
      <c r="J1470" s="28"/>
    </row>
    <row r="1471" spans="1:10" ht="12.75" customHeight="1">
      <c r="A1471" s="25"/>
      <c r="B1471" s="25"/>
      <c r="C1471" s="25"/>
      <c r="D1471" s="28"/>
      <c r="E1471" s="28"/>
      <c r="F1471" s="28"/>
      <c r="G1471" s="28"/>
      <c r="H1471" s="28"/>
      <c r="I1471" s="28"/>
      <c r="J1471" s="28"/>
    </row>
    <row r="1472" spans="1:10" ht="12.75" customHeight="1">
      <c r="A1472" s="25"/>
      <c r="B1472" s="25"/>
      <c r="C1472" s="25"/>
      <c r="D1472" s="28"/>
      <c r="E1472" s="28"/>
      <c r="F1472" s="28"/>
      <c r="G1472" s="28"/>
      <c r="H1472" s="28"/>
      <c r="I1472" s="28"/>
      <c r="J1472" s="28"/>
    </row>
    <row r="1473" spans="1:10" ht="12.75" customHeight="1">
      <c r="A1473" s="25"/>
      <c r="B1473" s="25"/>
      <c r="C1473" s="25"/>
      <c r="D1473" s="28"/>
      <c r="E1473" s="28"/>
      <c r="F1473" s="28"/>
      <c r="G1473" s="28"/>
      <c r="H1473" s="28"/>
      <c r="I1473" s="28"/>
      <c r="J1473" s="28"/>
    </row>
    <row r="1474" spans="1:10" ht="12.75" customHeight="1">
      <c r="A1474" s="25"/>
      <c r="B1474" s="25"/>
      <c r="C1474" s="25"/>
      <c r="D1474" s="28"/>
      <c r="E1474" s="28"/>
      <c r="F1474" s="28"/>
      <c r="G1474" s="28"/>
      <c r="H1474" s="28"/>
      <c r="I1474" s="28"/>
      <c r="J1474" s="28"/>
    </row>
    <row r="1475" spans="1:10" ht="12.75" customHeight="1">
      <c r="A1475" s="25"/>
      <c r="B1475" s="25"/>
      <c r="C1475" s="25"/>
      <c r="D1475" s="28"/>
      <c r="E1475" s="28"/>
      <c r="F1475" s="28"/>
      <c r="G1475" s="28"/>
      <c r="H1475" s="28"/>
      <c r="I1475" s="28"/>
      <c r="J1475" s="28"/>
    </row>
    <row r="1476" spans="1:10" ht="12.75" customHeight="1">
      <c r="A1476" s="25"/>
      <c r="B1476" s="25"/>
      <c r="C1476" s="25"/>
      <c r="D1476" s="28"/>
      <c r="E1476" s="28"/>
      <c r="F1476" s="28"/>
      <c r="G1476" s="28"/>
      <c r="H1476" s="28"/>
      <c r="I1476" s="28"/>
      <c r="J1476" s="28"/>
    </row>
    <row r="1477" spans="1:10" ht="12.75" customHeight="1">
      <c r="A1477" s="25"/>
      <c r="B1477" s="25"/>
      <c r="C1477" s="25"/>
      <c r="D1477" s="28"/>
      <c r="E1477" s="28"/>
      <c r="F1477" s="28"/>
      <c r="G1477" s="28"/>
      <c r="H1477" s="28"/>
      <c r="I1477" s="28"/>
      <c r="J1477" s="28"/>
    </row>
    <row r="1478" spans="1:10" ht="12.75" customHeight="1">
      <c r="A1478" s="25"/>
      <c r="B1478" s="25"/>
      <c r="C1478" s="25"/>
      <c r="D1478" s="28"/>
      <c r="E1478" s="28"/>
      <c r="F1478" s="28"/>
      <c r="G1478" s="28"/>
      <c r="H1478" s="28"/>
      <c r="I1478" s="28"/>
      <c r="J1478" s="28"/>
    </row>
    <row r="1479" spans="1:10" ht="12.75" customHeight="1">
      <c r="A1479" s="25"/>
      <c r="B1479" s="25"/>
      <c r="C1479" s="25"/>
      <c r="D1479" s="28"/>
      <c r="E1479" s="28"/>
      <c r="F1479" s="28"/>
      <c r="G1479" s="28"/>
      <c r="H1479" s="28"/>
      <c r="I1479" s="28"/>
      <c r="J1479" s="28"/>
    </row>
    <row r="1480" spans="1:10" ht="12.75" customHeight="1">
      <c r="A1480" s="25"/>
      <c r="B1480" s="25"/>
      <c r="C1480" s="25"/>
      <c r="D1480" s="28"/>
      <c r="E1480" s="28"/>
      <c r="F1480" s="28"/>
      <c r="G1480" s="28"/>
      <c r="H1480" s="28"/>
      <c r="I1480" s="28"/>
      <c r="J1480" s="28"/>
    </row>
    <row r="1481" spans="1:10" ht="12.75" customHeight="1">
      <c r="A1481" s="25"/>
      <c r="B1481" s="25"/>
      <c r="C1481" s="25"/>
      <c r="D1481" s="28"/>
      <c r="E1481" s="28"/>
      <c r="F1481" s="28"/>
      <c r="G1481" s="28"/>
      <c r="H1481" s="28"/>
      <c r="I1481" s="28"/>
      <c r="J1481" s="28"/>
    </row>
    <row r="1482" spans="1:10" ht="12.75" customHeight="1">
      <c r="A1482" s="25"/>
      <c r="B1482" s="25"/>
      <c r="C1482" s="25"/>
      <c r="D1482" s="28"/>
      <c r="E1482" s="28"/>
      <c r="F1482" s="28"/>
      <c r="G1482" s="28"/>
      <c r="H1482" s="28"/>
      <c r="I1482" s="28"/>
      <c r="J1482" s="28"/>
    </row>
    <row r="1483" spans="1:10" ht="12.75" customHeight="1">
      <c r="A1483" s="25"/>
      <c r="B1483" s="25"/>
      <c r="C1483" s="25"/>
      <c r="D1483" s="28"/>
      <c r="E1483" s="28"/>
      <c r="F1483" s="28"/>
      <c r="G1483" s="28"/>
      <c r="H1483" s="28"/>
      <c r="I1483" s="28"/>
      <c r="J1483" s="28"/>
    </row>
    <row r="1484" spans="1:10" ht="12.75" customHeight="1">
      <c r="A1484" s="25"/>
      <c r="B1484" s="25"/>
      <c r="C1484" s="25"/>
      <c r="D1484" s="28"/>
      <c r="E1484" s="28"/>
      <c r="F1484" s="28"/>
      <c r="G1484" s="28"/>
      <c r="H1484" s="28"/>
      <c r="I1484" s="28"/>
      <c r="J1484" s="28"/>
    </row>
    <row r="1485" spans="1:10" ht="12.75" customHeight="1">
      <c r="A1485" s="25"/>
      <c r="B1485" s="25"/>
      <c r="C1485" s="25"/>
      <c r="D1485" s="28"/>
      <c r="E1485" s="28"/>
      <c r="F1485" s="28"/>
      <c r="G1485" s="28"/>
      <c r="H1485" s="28"/>
      <c r="I1485" s="28"/>
      <c r="J1485" s="28"/>
    </row>
    <row r="1486" spans="1:10" ht="12.75" customHeight="1">
      <c r="A1486" s="25"/>
      <c r="B1486" s="25"/>
      <c r="C1486" s="25"/>
      <c r="D1486" s="28"/>
      <c r="E1486" s="28"/>
      <c r="F1486" s="28"/>
      <c r="G1486" s="28"/>
      <c r="H1486" s="28"/>
      <c r="I1486" s="28"/>
      <c r="J1486" s="28"/>
    </row>
    <row r="1487" spans="1:10" ht="12.75" customHeight="1">
      <c r="A1487" s="25"/>
      <c r="B1487" s="25"/>
      <c r="C1487" s="25"/>
      <c r="D1487" s="28"/>
      <c r="E1487" s="28"/>
      <c r="F1487" s="28"/>
      <c r="G1487" s="28"/>
      <c r="H1487" s="28"/>
      <c r="I1487" s="28"/>
      <c r="J1487" s="28"/>
    </row>
    <row r="1488" spans="1:10" ht="12.75" customHeight="1">
      <c r="A1488" s="25"/>
      <c r="B1488" s="25"/>
      <c r="C1488" s="25"/>
      <c r="D1488" s="28"/>
      <c r="E1488" s="28"/>
      <c r="F1488" s="28"/>
      <c r="G1488" s="28"/>
      <c r="H1488" s="28"/>
      <c r="I1488" s="28"/>
      <c r="J1488" s="28"/>
    </row>
    <row r="1489" spans="1:10" ht="12.75" customHeight="1">
      <c r="A1489" s="25"/>
      <c r="B1489" s="25"/>
      <c r="C1489" s="25"/>
      <c r="D1489" s="28"/>
      <c r="E1489" s="28"/>
      <c r="F1489" s="28"/>
      <c r="G1489" s="28"/>
      <c r="H1489" s="28"/>
      <c r="I1489" s="28"/>
      <c r="J1489" s="28"/>
    </row>
    <row r="1490" spans="1:10" ht="12.75" customHeight="1">
      <c r="A1490" s="25"/>
      <c r="B1490" s="25"/>
      <c r="C1490" s="25"/>
      <c r="D1490" s="28"/>
      <c r="E1490" s="28"/>
      <c r="F1490" s="28"/>
      <c r="G1490" s="28"/>
      <c r="H1490" s="28"/>
      <c r="I1490" s="28"/>
      <c r="J1490" s="28"/>
    </row>
    <row r="1491" spans="1:10" ht="12.75" customHeight="1">
      <c r="A1491" s="25"/>
      <c r="B1491" s="25"/>
      <c r="C1491" s="25"/>
      <c r="D1491" s="28"/>
      <c r="E1491" s="28"/>
      <c r="F1491" s="28"/>
      <c r="G1491" s="28"/>
      <c r="H1491" s="28"/>
      <c r="I1491" s="28"/>
      <c r="J1491" s="28"/>
    </row>
    <row r="1492" spans="1:10" ht="12.75" customHeight="1">
      <c r="A1492" s="25"/>
      <c r="B1492" s="25"/>
      <c r="C1492" s="25"/>
      <c r="D1492" s="28"/>
      <c r="E1492" s="28"/>
      <c r="F1492" s="28"/>
      <c r="G1492" s="28"/>
      <c r="H1492" s="28"/>
      <c r="I1492" s="28"/>
      <c r="J1492" s="28"/>
    </row>
    <row r="1493" spans="1:10" ht="12.75" customHeight="1">
      <c r="A1493" s="25"/>
      <c r="B1493" s="25"/>
      <c r="C1493" s="25"/>
      <c r="D1493" s="28"/>
      <c r="E1493" s="28"/>
      <c r="F1493" s="28"/>
      <c r="G1493" s="28"/>
      <c r="H1493" s="28"/>
      <c r="I1493" s="28"/>
      <c r="J1493" s="28"/>
    </row>
    <row r="1494" spans="1:10" ht="12.75" customHeight="1">
      <c r="A1494" s="25"/>
      <c r="B1494" s="25"/>
      <c r="C1494" s="25"/>
      <c r="D1494" s="28"/>
      <c r="E1494" s="28"/>
      <c r="F1494" s="28"/>
      <c r="G1494" s="28"/>
      <c r="H1494" s="28"/>
      <c r="I1494" s="28"/>
      <c r="J1494" s="28"/>
    </row>
    <row r="1495" spans="1:10" ht="12.75" customHeight="1">
      <c r="A1495" s="25"/>
      <c r="B1495" s="25"/>
      <c r="C1495" s="25"/>
      <c r="D1495" s="28"/>
      <c r="E1495" s="28"/>
      <c r="F1495" s="28"/>
      <c r="G1495" s="28"/>
      <c r="H1495" s="28"/>
      <c r="I1495" s="28"/>
      <c r="J1495" s="28"/>
    </row>
    <row r="1496" spans="1:10" ht="12.75" customHeight="1">
      <c r="A1496" s="25"/>
      <c r="B1496" s="25"/>
      <c r="C1496" s="25"/>
      <c r="D1496" s="28"/>
      <c r="E1496" s="28"/>
      <c r="F1496" s="28"/>
      <c r="G1496" s="28"/>
      <c r="H1496" s="28"/>
      <c r="I1496" s="28"/>
      <c r="J1496" s="28"/>
    </row>
    <row r="1497" spans="1:10" ht="12.75" customHeight="1">
      <c r="A1497" s="25"/>
      <c r="B1497" s="25"/>
      <c r="C1497" s="25"/>
      <c r="D1497" s="28"/>
      <c r="E1497" s="28"/>
      <c r="F1497" s="28"/>
      <c r="G1497" s="28"/>
      <c r="H1497" s="28"/>
      <c r="I1497" s="28"/>
      <c r="J1497" s="28"/>
    </row>
    <row r="1498" spans="1:10" ht="12.75" customHeight="1">
      <c r="A1498" s="25"/>
      <c r="B1498" s="25"/>
      <c r="C1498" s="25"/>
      <c r="D1498" s="28"/>
      <c r="E1498" s="28"/>
      <c r="F1498" s="28"/>
      <c r="G1498" s="28"/>
      <c r="H1498" s="28"/>
      <c r="I1498" s="28"/>
      <c r="J1498" s="28"/>
    </row>
    <row r="1499" spans="1:10" ht="12.75" customHeight="1">
      <c r="A1499" s="25"/>
      <c r="B1499" s="25"/>
      <c r="C1499" s="25"/>
      <c r="D1499" s="28"/>
      <c r="E1499" s="28"/>
      <c r="F1499" s="28"/>
      <c r="G1499" s="28"/>
      <c r="H1499" s="28"/>
      <c r="I1499" s="28"/>
      <c r="J1499" s="28"/>
    </row>
    <row r="1500" spans="1:10" ht="12.75" customHeight="1">
      <c r="A1500" s="25"/>
      <c r="B1500" s="25"/>
      <c r="C1500" s="25"/>
      <c r="D1500" s="28"/>
      <c r="E1500" s="28"/>
      <c r="F1500" s="28"/>
      <c r="G1500" s="28"/>
      <c r="H1500" s="28"/>
      <c r="I1500" s="28"/>
      <c r="J1500" s="28"/>
    </row>
    <row r="1501" spans="1:10" ht="12.75" customHeight="1">
      <c r="A1501" s="25"/>
      <c r="B1501" s="25"/>
      <c r="C1501" s="25"/>
      <c r="D1501" s="28"/>
      <c r="E1501" s="28"/>
      <c r="F1501" s="28"/>
      <c r="G1501" s="28"/>
      <c r="H1501" s="28"/>
      <c r="I1501" s="28"/>
      <c r="J1501" s="28"/>
    </row>
    <row r="1502" spans="1:10" ht="12.75" customHeight="1">
      <c r="A1502" s="25"/>
      <c r="B1502" s="25"/>
      <c r="C1502" s="25"/>
      <c r="D1502" s="28"/>
      <c r="E1502" s="28"/>
      <c r="F1502" s="28"/>
      <c r="G1502" s="28"/>
      <c r="H1502" s="28"/>
      <c r="I1502" s="28"/>
      <c r="J1502" s="28"/>
    </row>
    <row r="1503" spans="1:10" ht="12.75" customHeight="1">
      <c r="A1503" s="25"/>
      <c r="B1503" s="25"/>
      <c r="C1503" s="25"/>
      <c r="D1503" s="28"/>
      <c r="E1503" s="28"/>
      <c r="F1503" s="28"/>
      <c r="G1503" s="28"/>
      <c r="H1503" s="28"/>
      <c r="I1503" s="28"/>
      <c r="J1503" s="28"/>
    </row>
    <row r="1504" spans="1:10" ht="12.75" customHeight="1">
      <c r="A1504" s="25"/>
      <c r="B1504" s="25"/>
      <c r="C1504" s="25"/>
      <c r="D1504" s="28"/>
      <c r="E1504" s="28"/>
      <c r="F1504" s="28"/>
      <c r="G1504" s="28"/>
      <c r="H1504" s="28"/>
      <c r="I1504" s="28"/>
      <c r="J1504" s="28"/>
    </row>
    <row r="1505" spans="1:10" ht="12.75" customHeight="1">
      <c r="A1505" s="25"/>
      <c r="B1505" s="25"/>
      <c r="C1505" s="25"/>
      <c r="D1505" s="28"/>
      <c r="E1505" s="28"/>
      <c r="F1505" s="28"/>
      <c r="G1505" s="28"/>
      <c r="H1505" s="28"/>
      <c r="I1505" s="28"/>
      <c r="J1505" s="28"/>
    </row>
    <row r="1506" spans="1:10" ht="12.75" customHeight="1">
      <c r="A1506" s="25"/>
      <c r="B1506" s="25"/>
      <c r="C1506" s="25"/>
      <c r="D1506" s="28"/>
      <c r="E1506" s="28"/>
      <c r="F1506" s="28"/>
      <c r="G1506" s="28"/>
      <c r="H1506" s="28"/>
      <c r="I1506" s="28"/>
      <c r="J1506" s="28"/>
    </row>
    <row r="1507" spans="1:10" ht="12.75" customHeight="1">
      <c r="A1507" s="25"/>
      <c r="B1507" s="25"/>
      <c r="C1507" s="25"/>
      <c r="D1507" s="28"/>
      <c r="E1507" s="28"/>
      <c r="F1507" s="28"/>
      <c r="G1507" s="28"/>
      <c r="H1507" s="28"/>
      <c r="I1507" s="28"/>
      <c r="J1507" s="28"/>
    </row>
    <row r="1508" spans="1:10" ht="12.75" customHeight="1">
      <c r="A1508" s="25"/>
      <c r="B1508" s="25"/>
      <c r="C1508" s="25"/>
      <c r="D1508" s="28"/>
      <c r="E1508" s="28"/>
      <c r="F1508" s="28"/>
      <c r="G1508" s="28"/>
      <c r="H1508" s="28"/>
      <c r="I1508" s="28"/>
      <c r="J1508" s="28"/>
    </row>
    <row r="1509" spans="1:10" ht="12.75" customHeight="1">
      <c r="A1509" s="25"/>
      <c r="B1509" s="25"/>
      <c r="C1509" s="25"/>
      <c r="D1509" s="28"/>
      <c r="E1509" s="28"/>
      <c r="F1509" s="28"/>
      <c r="G1509" s="28"/>
      <c r="H1509" s="28"/>
      <c r="I1509" s="28"/>
      <c r="J1509" s="28"/>
    </row>
    <row r="1510" spans="1:10" ht="12.75" customHeight="1">
      <c r="A1510" s="25"/>
      <c r="B1510" s="25"/>
      <c r="C1510" s="25"/>
      <c r="D1510" s="28"/>
      <c r="E1510" s="28"/>
      <c r="F1510" s="28"/>
      <c r="G1510" s="28"/>
      <c r="H1510" s="28"/>
      <c r="I1510" s="28"/>
      <c r="J1510" s="28"/>
    </row>
    <row r="1511" spans="1:10" ht="12.75" customHeight="1">
      <c r="A1511" s="25"/>
      <c r="B1511" s="25"/>
      <c r="C1511" s="25"/>
      <c r="D1511" s="28"/>
      <c r="E1511" s="28"/>
      <c r="F1511" s="28"/>
      <c r="G1511" s="28"/>
      <c r="H1511" s="28"/>
      <c r="I1511" s="28"/>
      <c r="J1511" s="28"/>
    </row>
    <row r="1512" spans="1:10" ht="12.75" customHeight="1">
      <c r="A1512" s="25"/>
      <c r="B1512" s="25"/>
      <c r="C1512" s="25"/>
      <c r="D1512" s="28"/>
      <c r="E1512" s="28"/>
      <c r="F1512" s="28"/>
      <c r="G1512" s="28"/>
      <c r="H1512" s="28"/>
      <c r="I1512" s="28"/>
      <c r="J1512" s="28"/>
    </row>
    <row r="1513" spans="1:10" ht="12.75" customHeight="1">
      <c r="A1513" s="25"/>
      <c r="B1513" s="25"/>
      <c r="C1513" s="25"/>
      <c r="D1513" s="28"/>
      <c r="E1513" s="28"/>
      <c r="F1513" s="28"/>
      <c r="G1513" s="28"/>
      <c r="H1513" s="28"/>
      <c r="I1513" s="28"/>
      <c r="J1513" s="28"/>
    </row>
    <row r="1514" spans="1:10" ht="12.75" customHeight="1">
      <c r="A1514" s="25"/>
      <c r="B1514" s="25"/>
      <c r="C1514" s="25"/>
      <c r="D1514" s="28"/>
      <c r="E1514" s="28"/>
      <c r="F1514" s="28"/>
      <c r="G1514" s="28"/>
      <c r="H1514" s="28"/>
      <c r="I1514" s="28"/>
      <c r="J1514" s="28"/>
    </row>
    <row r="1515" spans="1:10" ht="12.75" customHeight="1">
      <c r="A1515" s="25"/>
      <c r="B1515" s="25"/>
      <c r="C1515" s="25"/>
      <c r="D1515" s="28"/>
      <c r="E1515" s="28"/>
      <c r="F1515" s="28"/>
      <c r="G1515" s="28"/>
      <c r="H1515" s="28"/>
      <c r="I1515" s="28"/>
      <c r="J1515" s="28"/>
    </row>
    <row r="1516" spans="1:10" ht="12.75" customHeight="1">
      <c r="A1516" s="25"/>
      <c r="B1516" s="25"/>
      <c r="C1516" s="25"/>
      <c r="D1516" s="28"/>
      <c r="E1516" s="28"/>
      <c r="F1516" s="28"/>
      <c r="G1516" s="28"/>
      <c r="H1516" s="28"/>
      <c r="I1516" s="28"/>
      <c r="J1516" s="28"/>
    </row>
    <row r="1517" spans="1:10" ht="12.75" customHeight="1">
      <c r="A1517" s="25"/>
      <c r="B1517" s="25"/>
      <c r="C1517" s="25"/>
      <c r="D1517" s="28"/>
      <c r="E1517" s="28"/>
      <c r="F1517" s="28"/>
      <c r="G1517" s="28"/>
      <c r="H1517" s="28"/>
      <c r="I1517" s="28"/>
      <c r="J1517" s="28"/>
    </row>
    <row r="1518" spans="1:10" ht="12.75" customHeight="1">
      <c r="A1518" s="25"/>
      <c r="B1518" s="25"/>
      <c r="C1518" s="25"/>
      <c r="D1518" s="28"/>
      <c r="E1518" s="28"/>
      <c r="F1518" s="28"/>
      <c r="G1518" s="28"/>
      <c r="H1518" s="28"/>
      <c r="I1518" s="28"/>
      <c r="J1518" s="28"/>
    </row>
    <row r="1519" spans="1:10" ht="12.75" customHeight="1">
      <c r="A1519" s="25"/>
      <c r="B1519" s="25"/>
      <c r="C1519" s="25"/>
      <c r="D1519" s="28"/>
      <c r="E1519" s="28"/>
      <c r="F1519" s="28"/>
      <c r="G1519" s="28"/>
      <c r="H1519" s="28"/>
      <c r="I1519" s="28"/>
      <c r="J1519" s="28"/>
    </row>
    <row r="1520" spans="1:10" ht="12.75" customHeight="1">
      <c r="A1520" s="25"/>
      <c r="B1520" s="25"/>
      <c r="C1520" s="25"/>
      <c r="D1520" s="28"/>
      <c r="E1520" s="28"/>
      <c r="F1520" s="28"/>
      <c r="G1520" s="28"/>
      <c r="H1520" s="28"/>
      <c r="I1520" s="28"/>
      <c r="J1520" s="28"/>
    </row>
    <row r="1521" spans="1:10" ht="12.75" customHeight="1">
      <c r="A1521" s="25"/>
      <c r="B1521" s="25"/>
      <c r="C1521" s="25"/>
      <c r="D1521" s="28"/>
      <c r="E1521" s="28"/>
      <c r="F1521" s="28"/>
      <c r="G1521" s="28"/>
      <c r="H1521" s="28"/>
      <c r="I1521" s="28"/>
      <c r="J1521" s="28"/>
    </row>
    <row r="1522" spans="1:10" ht="12.75" customHeight="1">
      <c r="A1522" s="25"/>
      <c r="B1522" s="25"/>
      <c r="C1522" s="25"/>
      <c r="D1522" s="28"/>
      <c r="E1522" s="28"/>
      <c r="F1522" s="28"/>
      <c r="G1522" s="28"/>
      <c r="H1522" s="28"/>
      <c r="I1522" s="28"/>
      <c r="J1522" s="28"/>
    </row>
    <row r="1523" spans="1:10" ht="12.75" customHeight="1">
      <c r="A1523" s="25"/>
      <c r="B1523" s="25"/>
      <c r="C1523" s="25"/>
      <c r="D1523" s="28"/>
      <c r="E1523" s="28"/>
      <c r="F1523" s="28"/>
      <c r="G1523" s="28"/>
      <c r="H1523" s="28"/>
      <c r="I1523" s="28"/>
      <c r="J1523" s="28"/>
    </row>
    <row r="1524" spans="1:10" ht="12.75" customHeight="1">
      <c r="A1524" s="25"/>
      <c r="B1524" s="25"/>
      <c r="C1524" s="25"/>
      <c r="D1524" s="28"/>
      <c r="E1524" s="28"/>
      <c r="F1524" s="28"/>
      <c r="G1524" s="28"/>
      <c r="H1524" s="28"/>
      <c r="I1524" s="28"/>
      <c r="J1524" s="28"/>
    </row>
    <row r="1525" spans="1:10" ht="12.75" customHeight="1">
      <c r="A1525" s="25"/>
      <c r="B1525" s="25"/>
      <c r="C1525" s="25"/>
      <c r="D1525" s="28"/>
      <c r="E1525" s="28"/>
      <c r="F1525" s="28"/>
      <c r="G1525" s="28"/>
      <c r="H1525" s="28"/>
      <c r="I1525" s="28"/>
      <c r="J1525" s="28"/>
    </row>
    <row r="1526" spans="1:10" ht="12.75" customHeight="1">
      <c r="A1526" s="25"/>
      <c r="B1526" s="25"/>
      <c r="C1526" s="25"/>
      <c r="D1526" s="28"/>
      <c r="E1526" s="28"/>
      <c r="F1526" s="28"/>
      <c r="G1526" s="28"/>
      <c r="H1526" s="28"/>
      <c r="I1526" s="28"/>
      <c r="J1526" s="28"/>
    </row>
    <row r="1527" spans="1:10" ht="12.75" customHeight="1">
      <c r="A1527" s="25"/>
      <c r="B1527" s="25"/>
      <c r="C1527" s="25"/>
      <c r="D1527" s="28"/>
      <c r="E1527" s="28"/>
      <c r="F1527" s="28"/>
      <c r="G1527" s="28"/>
      <c r="H1527" s="28"/>
      <c r="I1527" s="28"/>
      <c r="J1527" s="28"/>
    </row>
    <row r="1528" spans="1:10" ht="12.75" customHeight="1">
      <c r="A1528" s="25"/>
      <c r="B1528" s="25"/>
      <c r="C1528" s="25"/>
      <c r="D1528" s="28"/>
      <c r="E1528" s="28"/>
      <c r="F1528" s="28"/>
      <c r="G1528" s="28"/>
      <c r="H1528" s="28"/>
      <c r="I1528" s="28"/>
      <c r="J1528" s="28"/>
    </row>
    <row r="1529" spans="1:10" ht="12.75" customHeight="1">
      <c r="A1529" s="25"/>
      <c r="B1529" s="25"/>
      <c r="C1529" s="25"/>
      <c r="D1529" s="28"/>
      <c r="E1529" s="28"/>
      <c r="F1529" s="28"/>
      <c r="G1529" s="28"/>
      <c r="H1529" s="28"/>
      <c r="I1529" s="28"/>
      <c r="J1529" s="28"/>
    </row>
    <row r="1530" spans="1:10" ht="12.75" customHeight="1">
      <c r="A1530" s="25"/>
      <c r="B1530" s="25"/>
      <c r="C1530" s="25"/>
      <c r="D1530" s="28"/>
      <c r="E1530" s="28"/>
      <c r="F1530" s="28"/>
      <c r="G1530" s="28"/>
      <c r="H1530" s="28"/>
      <c r="I1530" s="28"/>
      <c r="J1530" s="28"/>
    </row>
    <row r="1531" spans="1:10" ht="12.75" customHeight="1">
      <c r="A1531" s="25"/>
      <c r="B1531" s="25"/>
      <c r="C1531" s="25"/>
      <c r="D1531" s="28"/>
      <c r="E1531" s="28"/>
      <c r="F1531" s="28"/>
      <c r="G1531" s="28"/>
      <c r="H1531" s="28"/>
      <c r="I1531" s="28"/>
      <c r="J1531" s="28"/>
    </row>
    <row r="1532" spans="1:10" ht="12.75" customHeight="1">
      <c r="A1532" s="25"/>
      <c r="B1532" s="25"/>
      <c r="C1532" s="25"/>
      <c r="D1532" s="28"/>
      <c r="E1532" s="28"/>
      <c r="F1532" s="28"/>
      <c r="G1532" s="28"/>
      <c r="H1532" s="28"/>
      <c r="I1532" s="28"/>
      <c r="J1532" s="28"/>
    </row>
    <row r="1533" spans="1:10" ht="12.75" customHeight="1">
      <c r="A1533" s="25"/>
      <c r="B1533" s="25"/>
      <c r="C1533" s="25"/>
      <c r="D1533" s="28"/>
      <c r="E1533" s="28"/>
      <c r="F1533" s="28"/>
      <c r="G1533" s="28"/>
      <c r="H1533" s="28"/>
      <c r="I1533" s="28"/>
      <c r="J1533" s="28"/>
    </row>
    <row r="1534" spans="1:10" ht="12.75" customHeight="1">
      <c r="A1534" s="25"/>
      <c r="B1534" s="25"/>
      <c r="C1534" s="25"/>
      <c r="D1534" s="28"/>
      <c r="E1534" s="28"/>
      <c r="F1534" s="28"/>
      <c r="G1534" s="28"/>
      <c r="H1534" s="28"/>
      <c r="I1534" s="28"/>
      <c r="J1534" s="28"/>
    </row>
    <row r="1535" spans="1:10" ht="12.75" customHeight="1">
      <c r="A1535" s="25"/>
      <c r="B1535" s="25"/>
      <c r="C1535" s="25"/>
      <c r="D1535" s="28"/>
      <c r="E1535" s="28"/>
      <c r="F1535" s="28"/>
      <c r="G1535" s="28"/>
      <c r="H1535" s="28"/>
      <c r="I1535" s="28"/>
      <c r="J1535" s="28"/>
    </row>
    <row r="1536" spans="1:10" ht="12.75" customHeight="1">
      <c r="A1536" s="25"/>
      <c r="B1536" s="25"/>
      <c r="C1536" s="25"/>
      <c r="D1536" s="28"/>
      <c r="E1536" s="28"/>
      <c r="F1536" s="28"/>
      <c r="G1536" s="28"/>
      <c r="H1536" s="28"/>
      <c r="I1536" s="28"/>
      <c r="J1536" s="28"/>
    </row>
    <row r="1537" spans="1:10" ht="12.75" customHeight="1">
      <c r="A1537" s="25"/>
      <c r="B1537" s="25"/>
      <c r="C1537" s="25"/>
      <c r="D1537" s="28"/>
      <c r="E1537" s="28"/>
      <c r="F1537" s="28"/>
      <c r="G1537" s="28"/>
      <c r="H1537" s="28"/>
      <c r="I1537" s="28"/>
      <c r="J1537" s="28"/>
    </row>
    <row r="1538" spans="1:10" ht="12.75" customHeight="1">
      <c r="A1538" s="25"/>
      <c r="B1538" s="25"/>
      <c r="C1538" s="25"/>
      <c r="D1538" s="28"/>
      <c r="E1538" s="28"/>
      <c r="F1538" s="28"/>
      <c r="G1538" s="28"/>
      <c r="H1538" s="28"/>
      <c r="I1538" s="28"/>
      <c r="J1538" s="28"/>
    </row>
    <row r="1539" spans="1:10" ht="12.75" customHeight="1">
      <c r="A1539" s="25"/>
      <c r="B1539" s="25"/>
      <c r="C1539" s="25"/>
      <c r="D1539" s="28"/>
      <c r="E1539" s="28"/>
      <c r="F1539" s="28"/>
      <c r="G1539" s="28"/>
      <c r="H1539" s="28"/>
      <c r="I1539" s="28"/>
      <c r="J1539" s="28"/>
    </row>
    <row r="1540" spans="1:10" ht="12.75" customHeight="1">
      <c r="A1540" s="25"/>
      <c r="B1540" s="25"/>
      <c r="C1540" s="25"/>
      <c r="D1540" s="28"/>
      <c r="E1540" s="28"/>
      <c r="F1540" s="28"/>
      <c r="G1540" s="28"/>
      <c r="H1540" s="28"/>
      <c r="I1540" s="28"/>
      <c r="J1540" s="28"/>
    </row>
    <row r="1541" spans="1:10" ht="12.75" customHeight="1">
      <c r="A1541" s="25"/>
      <c r="B1541" s="25"/>
      <c r="C1541" s="25"/>
      <c r="D1541" s="28"/>
      <c r="E1541" s="28"/>
      <c r="F1541" s="28"/>
      <c r="G1541" s="28"/>
      <c r="H1541" s="28"/>
      <c r="I1541" s="28"/>
      <c r="J1541" s="28"/>
    </row>
    <row r="1542" spans="1:10" ht="12.75" customHeight="1">
      <c r="A1542" s="25"/>
      <c r="B1542" s="25"/>
      <c r="C1542" s="25"/>
      <c r="D1542" s="28"/>
      <c r="E1542" s="28"/>
      <c r="F1542" s="28"/>
      <c r="G1542" s="28"/>
      <c r="H1542" s="28"/>
      <c r="I1542" s="28"/>
      <c r="J1542" s="28"/>
    </row>
    <row r="1543" spans="1:10" ht="12.75" customHeight="1">
      <c r="A1543" s="25"/>
      <c r="B1543" s="25"/>
      <c r="C1543" s="25"/>
      <c r="D1543" s="28"/>
      <c r="E1543" s="28"/>
      <c r="F1543" s="28"/>
      <c r="G1543" s="28"/>
      <c r="H1543" s="28"/>
      <c r="I1543" s="28"/>
      <c r="J1543" s="28"/>
    </row>
    <row r="1544" spans="1:10" ht="12.75" customHeight="1">
      <c r="A1544" s="25"/>
      <c r="B1544" s="25"/>
      <c r="C1544" s="25"/>
      <c r="D1544" s="28"/>
      <c r="E1544" s="28"/>
      <c r="F1544" s="28"/>
      <c r="G1544" s="28"/>
      <c r="H1544" s="28"/>
      <c r="I1544" s="28"/>
      <c r="J1544" s="28"/>
    </row>
    <row r="1545" spans="1:10" ht="12.75" customHeight="1">
      <c r="A1545" s="25"/>
      <c r="B1545" s="25"/>
      <c r="C1545" s="25"/>
      <c r="D1545" s="28"/>
      <c r="E1545" s="28"/>
      <c r="F1545" s="28"/>
      <c r="G1545" s="28"/>
      <c r="H1545" s="28"/>
      <c r="I1545" s="28"/>
      <c r="J1545" s="28"/>
    </row>
    <row r="1546" spans="1:10" ht="12.75" customHeight="1">
      <c r="A1546" s="25"/>
      <c r="B1546" s="25"/>
      <c r="C1546" s="25"/>
      <c r="D1546" s="28"/>
      <c r="E1546" s="28"/>
      <c r="F1546" s="28"/>
      <c r="G1546" s="28"/>
      <c r="H1546" s="28"/>
      <c r="I1546" s="28"/>
      <c r="J1546" s="28"/>
    </row>
    <row r="1547" spans="1:10" ht="12.75" customHeight="1">
      <c r="A1547" s="25"/>
      <c r="B1547" s="25"/>
      <c r="C1547" s="25"/>
      <c r="D1547" s="28"/>
      <c r="E1547" s="28"/>
      <c r="F1547" s="28"/>
      <c r="G1547" s="28"/>
      <c r="H1547" s="28"/>
      <c r="I1547" s="28"/>
      <c r="J1547" s="28"/>
    </row>
    <row r="1548" spans="1:10" ht="12.75" customHeight="1">
      <c r="A1548" s="25"/>
      <c r="B1548" s="25"/>
      <c r="C1548" s="25"/>
      <c r="D1548" s="28"/>
      <c r="E1548" s="28"/>
      <c r="F1548" s="28"/>
      <c r="G1548" s="28"/>
      <c r="H1548" s="28"/>
      <c r="I1548" s="28"/>
      <c r="J1548" s="28"/>
    </row>
    <row r="1549" spans="1:10" ht="12.75" customHeight="1">
      <c r="A1549" s="25"/>
      <c r="B1549" s="25"/>
      <c r="C1549" s="25"/>
      <c r="D1549" s="28"/>
      <c r="E1549" s="28"/>
      <c r="F1549" s="28"/>
      <c r="G1549" s="28"/>
      <c r="H1549" s="28"/>
      <c r="I1549" s="28"/>
      <c r="J1549" s="28"/>
    </row>
    <row r="1550" spans="1:10" ht="12.75" customHeight="1">
      <c r="A1550" s="28"/>
      <c r="B1550" s="28"/>
      <c r="C1550" s="28"/>
      <c r="D1550" s="28"/>
      <c r="E1550" s="28"/>
      <c r="F1550" s="28"/>
      <c r="G1550" s="28"/>
      <c r="H1550" s="28"/>
      <c r="I1550" s="28"/>
      <c r="J1550" s="28"/>
    </row>
    <row r="1551" spans="1:10" ht="12.75" customHeight="1">
      <c r="A1551" s="28"/>
      <c r="B1551" s="28"/>
      <c r="C1551" s="28"/>
      <c r="D1551" s="28"/>
      <c r="E1551" s="28"/>
      <c r="F1551" s="28"/>
      <c r="G1551" s="28"/>
      <c r="H1551" s="28"/>
      <c r="I1551" s="28"/>
      <c r="J1551" s="28"/>
    </row>
    <row r="1552" spans="1:10" ht="12.75" customHeight="1">
      <c r="A1552" s="28"/>
      <c r="B1552" s="28"/>
      <c r="C1552" s="28"/>
      <c r="D1552" s="28"/>
      <c r="E1552" s="28"/>
      <c r="F1552" s="28"/>
      <c r="G1552" s="28"/>
      <c r="H1552" s="28"/>
      <c r="I1552" s="28"/>
      <c r="J1552" s="28"/>
    </row>
    <row r="1553" spans="1:10" ht="12.75" customHeight="1">
      <c r="A1553" s="28"/>
      <c r="B1553" s="28"/>
      <c r="C1553" s="28"/>
      <c r="D1553" s="28"/>
      <c r="E1553" s="28"/>
      <c r="F1553" s="28"/>
      <c r="G1553" s="28"/>
      <c r="H1553" s="28"/>
      <c r="I1553" s="28"/>
      <c r="J1553" s="28"/>
    </row>
    <row r="1554" spans="1:10" ht="12.75" customHeight="1">
      <c r="A1554" s="28"/>
      <c r="B1554" s="28"/>
      <c r="C1554" s="28"/>
      <c r="D1554" s="28"/>
      <c r="E1554" s="28"/>
      <c r="F1554" s="28"/>
      <c r="G1554" s="28"/>
      <c r="H1554" s="28"/>
      <c r="I1554" s="28"/>
      <c r="J1554" s="28"/>
    </row>
    <row r="1555" spans="1:10" ht="12.75" customHeight="1">
      <c r="A1555" s="28"/>
      <c r="B1555" s="28"/>
      <c r="C1555" s="28"/>
      <c r="D1555" s="28"/>
      <c r="E1555" s="28"/>
      <c r="F1555" s="28"/>
      <c r="G1555" s="28"/>
      <c r="H1555" s="28"/>
      <c r="I1555" s="28"/>
      <c r="J1555" s="28"/>
    </row>
    <row r="1556" spans="1:10" ht="12.75" customHeight="1">
      <c r="A1556" s="28"/>
      <c r="B1556" s="28"/>
      <c r="C1556" s="28"/>
      <c r="D1556" s="28"/>
      <c r="E1556" s="28"/>
      <c r="F1556" s="28"/>
      <c r="G1556" s="28"/>
      <c r="H1556" s="28"/>
      <c r="I1556" s="28"/>
      <c r="J1556" s="28"/>
    </row>
    <row r="1557" spans="1:10" ht="12.75" customHeight="1">
      <c r="A1557" s="28"/>
      <c r="B1557" s="28"/>
      <c r="C1557" s="28"/>
      <c r="D1557" s="28"/>
      <c r="E1557" s="28"/>
      <c r="F1557" s="28"/>
      <c r="G1557" s="28"/>
      <c r="H1557" s="28"/>
      <c r="I1557" s="28"/>
      <c r="J1557" s="28"/>
    </row>
    <row r="1558" spans="1:10" ht="12.75" customHeight="1">
      <c r="A1558" s="28"/>
      <c r="B1558" s="28"/>
      <c r="C1558" s="28"/>
      <c r="D1558" s="28"/>
      <c r="E1558" s="28"/>
      <c r="F1558" s="28"/>
      <c r="G1558" s="28"/>
      <c r="H1558" s="28"/>
      <c r="I1558" s="28"/>
      <c r="J1558" s="28"/>
    </row>
    <row r="1559" spans="1:10" ht="12.75" customHeight="1">
      <c r="A1559" s="28"/>
      <c r="B1559" s="28"/>
      <c r="C1559" s="28"/>
      <c r="D1559" s="28"/>
      <c r="E1559" s="28"/>
      <c r="F1559" s="28"/>
      <c r="G1559" s="28"/>
      <c r="H1559" s="28"/>
      <c r="I1559" s="28"/>
      <c r="J1559" s="28"/>
    </row>
    <row r="1560" spans="1:10" ht="12.75" customHeight="1">
      <c r="A1560" s="28"/>
      <c r="B1560" s="28"/>
      <c r="C1560" s="28"/>
      <c r="D1560" s="28"/>
      <c r="E1560" s="28"/>
      <c r="F1560" s="28"/>
      <c r="G1560" s="28"/>
      <c r="H1560" s="28"/>
      <c r="I1560" s="28"/>
      <c r="J1560" s="28"/>
    </row>
    <row r="1561" spans="1:10" ht="12.75" customHeight="1">
      <c r="A1561" s="28"/>
      <c r="B1561" s="28"/>
      <c r="C1561" s="28"/>
      <c r="D1561" s="28"/>
      <c r="E1561" s="28"/>
      <c r="F1561" s="28"/>
      <c r="G1561" s="28"/>
      <c r="H1561" s="28"/>
      <c r="I1561" s="28"/>
      <c r="J1561" s="28"/>
    </row>
    <row r="1562" spans="1:10" ht="12.75" customHeight="1">
      <c r="A1562" s="28"/>
      <c r="B1562" s="28"/>
      <c r="C1562" s="28"/>
      <c r="D1562" s="28"/>
      <c r="E1562" s="28"/>
      <c r="F1562" s="28"/>
      <c r="G1562" s="28"/>
      <c r="H1562" s="28"/>
      <c r="I1562" s="28"/>
      <c r="J1562" s="28"/>
    </row>
    <row r="1563" spans="1:10" ht="12.75" customHeight="1">
      <c r="A1563" s="28"/>
      <c r="B1563" s="28"/>
      <c r="C1563" s="28"/>
      <c r="D1563" s="28"/>
      <c r="E1563" s="28"/>
      <c r="F1563" s="28"/>
      <c r="G1563" s="28"/>
      <c r="H1563" s="28"/>
      <c r="I1563" s="28"/>
      <c r="J1563" s="28"/>
    </row>
    <row r="1564" spans="1:10" ht="12.75" customHeight="1">
      <c r="A1564" s="28"/>
      <c r="B1564" s="28"/>
      <c r="C1564" s="28"/>
      <c r="D1564" s="28"/>
      <c r="E1564" s="28"/>
      <c r="F1564" s="28"/>
      <c r="G1564" s="28"/>
      <c r="H1564" s="28"/>
      <c r="I1564" s="28"/>
      <c r="J1564" s="28"/>
    </row>
    <row r="1565" spans="1:10" ht="12.75" customHeight="1">
      <c r="A1565" s="28"/>
      <c r="B1565" s="28"/>
      <c r="C1565" s="28"/>
      <c r="D1565" s="28"/>
      <c r="E1565" s="28"/>
      <c r="F1565" s="28"/>
      <c r="G1565" s="28"/>
      <c r="H1565" s="28"/>
      <c r="I1565" s="28"/>
      <c r="J1565" s="28"/>
    </row>
    <row r="1566" spans="1:10" ht="12.75" customHeight="1">
      <c r="A1566" s="28"/>
      <c r="B1566" s="28"/>
      <c r="C1566" s="28"/>
      <c r="D1566" s="28"/>
      <c r="E1566" s="28"/>
      <c r="F1566" s="28"/>
      <c r="G1566" s="28"/>
      <c r="H1566" s="28"/>
      <c r="I1566" s="28"/>
      <c r="J1566" s="28"/>
    </row>
    <row r="1567" spans="1:10" ht="12.75" customHeight="1">
      <c r="A1567" s="28"/>
      <c r="B1567" s="28"/>
      <c r="C1567" s="28"/>
      <c r="D1567" s="28"/>
      <c r="E1567" s="28"/>
      <c r="F1567" s="28"/>
      <c r="G1567" s="28"/>
      <c r="H1567" s="28"/>
      <c r="I1567" s="28"/>
      <c r="J1567" s="28"/>
    </row>
    <row r="1568" spans="1:10" ht="12.75" customHeight="1">
      <c r="A1568" s="28"/>
      <c r="B1568" s="28"/>
      <c r="C1568" s="28"/>
      <c r="D1568" s="28"/>
      <c r="E1568" s="28"/>
      <c r="F1568" s="28"/>
      <c r="G1568" s="28"/>
      <c r="H1568" s="28"/>
      <c r="I1568" s="28"/>
      <c r="J1568" s="28"/>
    </row>
    <row r="1569" spans="1:10" ht="12.75" customHeight="1">
      <c r="A1569" s="28"/>
      <c r="B1569" s="28"/>
      <c r="C1569" s="28"/>
      <c r="D1569" s="28"/>
      <c r="E1569" s="28"/>
      <c r="F1569" s="28"/>
      <c r="G1569" s="28"/>
      <c r="H1569" s="28"/>
      <c r="I1569" s="28"/>
      <c r="J1569" s="28"/>
    </row>
    <row r="1570" spans="1:10" ht="12.75" customHeight="1">
      <c r="A1570" s="28"/>
      <c r="B1570" s="28"/>
      <c r="C1570" s="28"/>
      <c r="D1570" s="28"/>
      <c r="E1570" s="28"/>
      <c r="F1570" s="28"/>
      <c r="G1570" s="28"/>
      <c r="H1570" s="28"/>
      <c r="I1570" s="28"/>
      <c r="J1570" s="28"/>
    </row>
    <row r="1571" spans="1:10" ht="12.75" customHeight="1">
      <c r="A1571" s="28"/>
      <c r="B1571" s="28"/>
      <c r="C1571" s="28"/>
      <c r="D1571" s="28"/>
      <c r="E1571" s="28"/>
      <c r="F1571" s="28"/>
      <c r="G1571" s="28"/>
      <c r="H1571" s="28"/>
      <c r="I1571" s="28"/>
      <c r="J1571" s="28"/>
    </row>
    <row r="1572" spans="1:10" ht="12.75" customHeight="1">
      <c r="A1572" s="28"/>
      <c r="B1572" s="28"/>
      <c r="C1572" s="28"/>
      <c r="D1572" s="28"/>
      <c r="E1572" s="28"/>
      <c r="F1572" s="28"/>
      <c r="G1572" s="28"/>
      <c r="H1572" s="28"/>
      <c r="I1572" s="28"/>
      <c r="J1572" s="28"/>
    </row>
    <row r="1573" spans="1:10" ht="12.75" customHeight="1">
      <c r="A1573" s="28"/>
      <c r="B1573" s="28"/>
      <c r="C1573" s="28"/>
      <c r="D1573" s="28"/>
      <c r="E1573" s="28"/>
      <c r="F1573" s="28"/>
      <c r="G1573" s="28"/>
      <c r="H1573" s="28"/>
      <c r="I1573" s="28"/>
      <c r="J1573" s="28"/>
    </row>
    <row r="1574" spans="1:10" ht="12.75" customHeight="1">
      <c r="A1574" s="28"/>
      <c r="B1574" s="28"/>
      <c r="C1574" s="28"/>
      <c r="D1574" s="28"/>
      <c r="E1574" s="28"/>
      <c r="F1574" s="28"/>
      <c r="G1574" s="28"/>
      <c r="H1574" s="28"/>
      <c r="I1574" s="28"/>
      <c r="J1574" s="28"/>
    </row>
    <row r="1575" spans="1:10" ht="12.75" customHeight="1">
      <c r="A1575" s="28"/>
      <c r="B1575" s="28"/>
      <c r="C1575" s="28"/>
      <c r="D1575" s="28"/>
      <c r="E1575" s="28"/>
      <c r="F1575" s="28"/>
      <c r="G1575" s="28"/>
      <c r="H1575" s="28"/>
      <c r="I1575" s="28"/>
      <c r="J1575" s="28"/>
    </row>
    <row r="1576" spans="1:10" ht="12.75" customHeight="1">
      <c r="A1576" s="28"/>
      <c r="B1576" s="28"/>
      <c r="C1576" s="28"/>
      <c r="D1576" s="28"/>
      <c r="E1576" s="28"/>
      <c r="F1576" s="28"/>
      <c r="G1576" s="28"/>
      <c r="H1576" s="28"/>
      <c r="I1576" s="28"/>
      <c r="J1576" s="28"/>
    </row>
    <row r="1577" spans="1:10" ht="12.75" customHeight="1">
      <c r="A1577" s="28"/>
      <c r="B1577" s="28"/>
      <c r="C1577" s="28"/>
      <c r="D1577" s="28"/>
      <c r="E1577" s="28"/>
      <c r="F1577" s="28"/>
      <c r="G1577" s="28"/>
      <c r="H1577" s="28"/>
      <c r="I1577" s="28"/>
      <c r="J1577" s="28"/>
    </row>
    <row r="1578" spans="1:10" ht="12.75" customHeight="1">
      <c r="A1578" s="28"/>
      <c r="B1578" s="28"/>
      <c r="C1578" s="28"/>
      <c r="D1578" s="28"/>
      <c r="E1578" s="28"/>
      <c r="F1578" s="28"/>
      <c r="G1578" s="28"/>
      <c r="H1578" s="28"/>
      <c r="I1578" s="28"/>
      <c r="J1578" s="28"/>
    </row>
    <row r="1579" spans="1:10" ht="12.75" customHeight="1">
      <c r="A1579" s="28"/>
      <c r="B1579" s="28"/>
      <c r="C1579" s="28"/>
      <c r="D1579" s="28"/>
      <c r="E1579" s="28"/>
      <c r="F1579" s="28"/>
      <c r="G1579" s="28"/>
      <c r="H1579" s="28"/>
      <c r="I1579" s="28"/>
      <c r="J1579" s="28"/>
    </row>
    <row r="1580" spans="1:10" ht="12.75" customHeight="1">
      <c r="A1580" s="28"/>
      <c r="B1580" s="28"/>
      <c r="C1580" s="28"/>
      <c r="D1580" s="28"/>
      <c r="E1580" s="28"/>
      <c r="F1580" s="28"/>
      <c r="G1580" s="28"/>
      <c r="H1580" s="28"/>
      <c r="I1580" s="28"/>
      <c r="J1580" s="28"/>
    </row>
    <row r="1581" spans="1:10" ht="12.75" customHeight="1">
      <c r="A1581" s="28"/>
      <c r="B1581" s="28"/>
      <c r="C1581" s="28"/>
      <c r="D1581" s="28"/>
      <c r="E1581" s="28"/>
      <c r="F1581" s="28"/>
      <c r="G1581" s="28"/>
      <c r="H1581" s="28"/>
      <c r="I1581" s="28"/>
      <c r="J1581" s="28"/>
    </row>
    <row r="1582" spans="1:10" ht="12.75" customHeight="1">
      <c r="A1582" s="28"/>
      <c r="B1582" s="28"/>
      <c r="C1582" s="28"/>
      <c r="D1582" s="28"/>
      <c r="E1582" s="28"/>
      <c r="F1582" s="28"/>
      <c r="G1582" s="28"/>
      <c r="H1582" s="28"/>
      <c r="I1582" s="28"/>
      <c r="J1582" s="28"/>
    </row>
    <row r="1583" spans="1:10" ht="12.75" customHeight="1">
      <c r="A1583" s="28"/>
      <c r="B1583" s="28"/>
      <c r="C1583" s="28"/>
      <c r="D1583" s="28"/>
      <c r="E1583" s="28"/>
      <c r="F1583" s="28"/>
      <c r="G1583" s="28"/>
      <c r="H1583" s="28"/>
      <c r="I1583" s="28"/>
      <c r="J1583" s="28"/>
    </row>
    <row r="1584" spans="1:10" ht="12.75" customHeight="1">
      <c r="A1584" s="28"/>
      <c r="B1584" s="28"/>
      <c r="C1584" s="28"/>
      <c r="D1584" s="28"/>
      <c r="E1584" s="28"/>
      <c r="F1584" s="28"/>
      <c r="G1584" s="28"/>
      <c r="H1584" s="28"/>
      <c r="I1584" s="28"/>
      <c r="J1584" s="28"/>
    </row>
    <row r="1585" spans="1:10" ht="12.75" customHeight="1">
      <c r="A1585" s="28"/>
      <c r="B1585" s="28"/>
      <c r="C1585" s="28"/>
      <c r="D1585" s="28"/>
      <c r="E1585" s="28"/>
      <c r="F1585" s="28"/>
      <c r="G1585" s="28"/>
      <c r="H1585" s="28"/>
      <c r="I1585" s="28"/>
      <c r="J1585" s="28"/>
    </row>
    <row r="1586" spans="1:10" ht="12.75" customHeight="1">
      <c r="A1586" s="28"/>
      <c r="B1586" s="28"/>
      <c r="C1586" s="28"/>
      <c r="D1586" s="28"/>
      <c r="E1586" s="28"/>
      <c r="F1586" s="28"/>
      <c r="G1586" s="28"/>
      <c r="H1586" s="28"/>
      <c r="I1586" s="28"/>
      <c r="J1586" s="28"/>
    </row>
    <row r="1587" spans="1:10" ht="12.75" customHeight="1">
      <c r="A1587" s="28"/>
      <c r="B1587" s="28"/>
      <c r="C1587" s="28"/>
      <c r="D1587" s="28"/>
      <c r="E1587" s="28"/>
      <c r="F1587" s="28"/>
      <c r="G1587" s="28"/>
      <c r="H1587" s="28"/>
      <c r="I1587" s="28"/>
      <c r="J1587" s="28"/>
    </row>
    <row r="1588" spans="1:10" ht="12.75" customHeight="1">
      <c r="A1588" s="28"/>
      <c r="B1588" s="28"/>
      <c r="C1588" s="28"/>
      <c r="D1588" s="28"/>
      <c r="E1588" s="28"/>
      <c r="F1588" s="28"/>
      <c r="G1588" s="28"/>
      <c r="H1588" s="28"/>
      <c r="I1588" s="28"/>
      <c r="J1588" s="28"/>
    </row>
    <row r="1589" spans="1:10" ht="12.75" customHeight="1">
      <c r="A1589" s="28"/>
      <c r="B1589" s="28"/>
      <c r="C1589" s="28"/>
      <c r="D1589" s="28"/>
      <c r="E1589" s="28"/>
      <c r="F1589" s="28"/>
      <c r="G1589" s="28"/>
      <c r="H1589" s="28"/>
      <c r="I1589" s="28"/>
      <c r="J1589" s="28"/>
    </row>
    <row r="1590" spans="1:10" ht="12.75" customHeight="1">
      <c r="A1590" s="28"/>
      <c r="B1590" s="28"/>
      <c r="C1590" s="28"/>
      <c r="D1590" s="28"/>
      <c r="E1590" s="28"/>
      <c r="F1590" s="28"/>
      <c r="G1590" s="28"/>
      <c r="H1590" s="28"/>
      <c r="I1590" s="28"/>
      <c r="J1590" s="28"/>
    </row>
  </sheetData>
  <mergeCells count="25">
    <mergeCell ref="F195:G195"/>
    <mergeCell ref="F196:G196"/>
    <mergeCell ref="D243:E243"/>
    <mergeCell ref="F243:G243"/>
    <mergeCell ref="F105:G105"/>
    <mergeCell ref="D132:E132"/>
    <mergeCell ref="F132:G132"/>
    <mergeCell ref="D133:E133"/>
    <mergeCell ref="F133:G133"/>
    <mergeCell ref="C71:H71"/>
    <mergeCell ref="C73:H74"/>
    <mergeCell ref="L589:L598"/>
    <mergeCell ref="O589:O598"/>
    <mergeCell ref="B254:H254"/>
    <mergeCell ref="D244:E244"/>
    <mergeCell ref="F244:G244"/>
    <mergeCell ref="D264:E264"/>
    <mergeCell ref="D294:E294"/>
    <mergeCell ref="F294:G294"/>
    <mergeCell ref="D168:E168"/>
    <mergeCell ref="F168:G168"/>
    <mergeCell ref="D295:E295"/>
    <mergeCell ref="F295:G295"/>
    <mergeCell ref="D169:E169"/>
    <mergeCell ref="F169:G169"/>
  </mergeCells>
  <pageMargins left="0.56000000000000005" right="0.15972222222222221" top="0.37986111111111109" bottom="0.23958333333333334" header="0.51180555555555551" footer="0.43958333333333333"/>
  <pageSetup scale="91" firstPageNumber="4294963191" orientation="portrait" r:id="rId1"/>
  <headerFooter alignWithMargins="0"/>
  <rowBreaks count="3" manualBreakCount="3">
    <brk id="65" max="7" man="1"/>
    <brk id="193" max="7" man="1"/>
    <brk id="259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E23" sqref="E23"/>
    </sheetView>
  </sheetViews>
  <sheetFormatPr defaultColWidth="9.109375" defaultRowHeight="13.8"/>
  <cols>
    <col min="1" max="1" width="9.109375" style="112" bestFit="1" customWidth="1"/>
    <col min="2" max="2" width="10.109375" style="112" bestFit="1" customWidth="1"/>
    <col min="3" max="3" width="9.109375" style="112" bestFit="1" customWidth="1"/>
    <col min="4" max="5" width="15.6640625" style="112" bestFit="1" customWidth="1"/>
    <col min="6" max="6" width="14.5546875" style="112" bestFit="1" customWidth="1"/>
    <col min="7" max="7" width="16.88671875" style="112" bestFit="1" customWidth="1"/>
    <col min="8" max="8" width="18.33203125" style="112" bestFit="1" customWidth="1"/>
    <col min="9" max="9" width="14.5546875" style="112" bestFit="1" customWidth="1"/>
    <col min="10" max="10" width="16.88671875" style="112" bestFit="1" customWidth="1"/>
    <col min="11" max="11" width="9.109375" style="112" bestFit="1"/>
    <col min="12" max="16384" width="9.109375" style="112"/>
  </cols>
  <sheetData>
    <row r="1" spans="1:12">
      <c r="A1" s="112" t="s">
        <v>203</v>
      </c>
    </row>
    <row r="2" spans="1:12">
      <c r="A2" s="112" t="s">
        <v>8</v>
      </c>
    </row>
    <row r="3" spans="1:12">
      <c r="A3" s="112" t="s">
        <v>204</v>
      </c>
    </row>
    <row r="5" spans="1:12" s="111" customFormat="1">
      <c r="I5" s="114"/>
    </row>
    <row r="6" spans="1:12" s="111" customFormat="1">
      <c r="G6" s="114"/>
      <c r="H6" s="114"/>
      <c r="I6" s="114"/>
    </row>
    <row r="7" spans="1:12" s="111" customFormat="1">
      <c r="D7" s="357" t="s">
        <v>205</v>
      </c>
      <c r="E7" s="357"/>
      <c r="F7" s="357"/>
      <c r="G7" s="357"/>
      <c r="H7" s="357"/>
      <c r="I7" s="357"/>
    </row>
    <row r="8" spans="1:12" s="111" customFormat="1">
      <c r="G8" s="114" t="s">
        <v>206</v>
      </c>
      <c r="H8" s="114" t="s">
        <v>207</v>
      </c>
      <c r="I8" s="114"/>
    </row>
    <row r="9" spans="1:12" s="111" customFormat="1">
      <c r="D9" s="111" t="s">
        <v>208</v>
      </c>
      <c r="E9" s="111" t="s">
        <v>209</v>
      </c>
      <c r="F9" s="111" t="s">
        <v>209</v>
      </c>
      <c r="G9" s="114" t="s">
        <v>210</v>
      </c>
      <c r="H9" s="114" t="s">
        <v>211</v>
      </c>
      <c r="I9" s="114" t="s">
        <v>212</v>
      </c>
    </row>
    <row r="10" spans="1:12" s="111" customFormat="1">
      <c r="D10" s="111" t="s">
        <v>213</v>
      </c>
      <c r="F10" s="111" t="s">
        <v>214</v>
      </c>
      <c r="G10" s="114" t="s">
        <v>215</v>
      </c>
      <c r="H10" s="114" t="s">
        <v>215</v>
      </c>
      <c r="I10" s="114" t="s">
        <v>216</v>
      </c>
      <c r="J10" s="111" t="s">
        <v>55</v>
      </c>
    </row>
    <row r="11" spans="1:12"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>
      <c r="A12" s="112" t="s">
        <v>217</v>
      </c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>
      <c r="A13" s="112" t="s">
        <v>218</v>
      </c>
      <c r="D13" s="115">
        <v>3597000</v>
      </c>
      <c r="E13" s="115">
        <v>47489900</v>
      </c>
      <c r="F13" s="115">
        <v>1874016</v>
      </c>
      <c r="G13" s="115">
        <v>268316184</v>
      </c>
      <c r="H13" s="115">
        <v>21011396</v>
      </c>
      <c r="I13" s="115">
        <v>9851738</v>
      </c>
      <c r="J13" s="115">
        <f>SUM(D13:I13)</f>
        <v>352140234</v>
      </c>
      <c r="K13" s="115"/>
      <c r="L13" s="115"/>
    </row>
    <row r="14" spans="1:12">
      <c r="A14" s="112" t="s">
        <v>219</v>
      </c>
      <c r="D14" s="115">
        <v>0</v>
      </c>
      <c r="E14" s="115">
        <v>0</v>
      </c>
      <c r="F14" s="115">
        <v>39240</v>
      </c>
      <c r="G14" s="116">
        <v>13796797</v>
      </c>
      <c r="H14" s="115">
        <v>706165</v>
      </c>
      <c r="I14" s="116">
        <v>632000</v>
      </c>
      <c r="J14" s="115">
        <f>SUM(D14:I14)</f>
        <v>15174202</v>
      </c>
      <c r="K14" s="115"/>
      <c r="L14" s="115"/>
    </row>
    <row r="15" spans="1:12">
      <c r="A15" s="112" t="s">
        <v>220</v>
      </c>
      <c r="D15" s="115">
        <v>0</v>
      </c>
      <c r="E15" s="115">
        <v>0</v>
      </c>
      <c r="F15" s="115"/>
      <c r="G15" s="116">
        <v>-20420000</v>
      </c>
      <c r="H15" s="115"/>
      <c r="I15" s="116">
        <v>-1284930</v>
      </c>
      <c r="J15" s="115">
        <f>SUM(D15:I15)</f>
        <v>-21704930</v>
      </c>
      <c r="K15" s="115"/>
      <c r="L15" s="115"/>
    </row>
    <row r="16" spans="1:12">
      <c r="A16" s="112" t="s">
        <v>221</v>
      </c>
      <c r="D16" s="115">
        <v>0</v>
      </c>
      <c r="E16" s="115">
        <v>0</v>
      </c>
      <c r="F16" s="115"/>
      <c r="G16" s="116"/>
      <c r="H16" s="115"/>
      <c r="I16" s="116"/>
      <c r="J16" s="115">
        <f>SUM(D16:I16)</f>
        <v>0</v>
      </c>
      <c r="K16" s="115"/>
      <c r="L16" s="115"/>
    </row>
    <row r="17" spans="1:12">
      <c r="A17" s="112" t="s">
        <v>52</v>
      </c>
      <c r="D17" s="115">
        <v>0</v>
      </c>
      <c r="E17" s="115">
        <v>0</v>
      </c>
      <c r="F17" s="115"/>
      <c r="G17" s="115"/>
      <c r="H17" s="115"/>
      <c r="I17" s="115"/>
      <c r="J17" s="115">
        <f>SUM(D17:I17)</f>
        <v>0</v>
      </c>
      <c r="K17" s="115"/>
      <c r="L17" s="115"/>
    </row>
    <row r="18" spans="1:12">
      <c r="A18" s="112" t="s">
        <v>222</v>
      </c>
      <c r="D18" s="117">
        <f t="shared" ref="D18:J18" si="0">SUM(D13:D17)</f>
        <v>3597000</v>
      </c>
      <c r="E18" s="117">
        <f t="shared" si="0"/>
        <v>47489900</v>
      </c>
      <c r="F18" s="117">
        <f t="shared" si="0"/>
        <v>1913256</v>
      </c>
      <c r="G18" s="117">
        <f t="shared" si="0"/>
        <v>261692981</v>
      </c>
      <c r="H18" s="117">
        <f t="shared" si="0"/>
        <v>21717561</v>
      </c>
      <c r="I18" s="117">
        <f t="shared" si="0"/>
        <v>9198808</v>
      </c>
      <c r="J18" s="117">
        <f t="shared" si="0"/>
        <v>345609506</v>
      </c>
      <c r="K18" s="115"/>
      <c r="L18" s="115"/>
    </row>
    <row r="19" spans="1:12">
      <c r="D19" s="115"/>
      <c r="E19" s="115"/>
      <c r="F19" s="115"/>
      <c r="G19" s="115"/>
      <c r="H19" s="115"/>
      <c r="I19" s="115"/>
      <c r="J19" s="115"/>
      <c r="K19" s="115"/>
      <c r="L19" s="115"/>
    </row>
    <row r="20" spans="1:12">
      <c r="D20" s="115"/>
      <c r="E20" s="115"/>
      <c r="F20" s="115"/>
      <c r="G20" s="115"/>
      <c r="H20" s="115"/>
      <c r="I20" s="115"/>
      <c r="J20" s="115"/>
      <c r="K20" s="115"/>
      <c r="L20" s="115"/>
    </row>
    <row r="21" spans="1:12">
      <c r="A21" s="112" t="s">
        <v>223</v>
      </c>
      <c r="D21" s="115"/>
      <c r="E21" s="115"/>
      <c r="F21" s="115"/>
      <c r="G21" s="115"/>
      <c r="H21" s="115"/>
      <c r="I21" s="115"/>
      <c r="J21" s="115"/>
      <c r="K21" s="115"/>
      <c r="L21" s="115"/>
    </row>
    <row r="22" spans="1:12">
      <c r="A22" s="112" t="s">
        <v>218</v>
      </c>
      <c r="D22" s="115">
        <v>0</v>
      </c>
      <c r="E22" s="115">
        <v>21279472</v>
      </c>
      <c r="F22" s="115">
        <v>229261</v>
      </c>
      <c r="G22" s="115">
        <v>195869010</v>
      </c>
      <c r="H22" s="115">
        <v>16600958</v>
      </c>
      <c r="I22" s="115">
        <v>8925605</v>
      </c>
      <c r="J22" s="115">
        <f>SUM(D22:I22)</f>
        <v>242904306</v>
      </c>
      <c r="K22" s="115"/>
      <c r="L22" s="115"/>
    </row>
    <row r="23" spans="1:12">
      <c r="A23" s="112" t="s">
        <v>224</v>
      </c>
      <c r="D23" s="115"/>
      <c r="E23" s="115">
        <v>2359495</v>
      </c>
      <c r="F23" s="115">
        <v>104913</v>
      </c>
      <c r="G23" s="116">
        <v>24312737</v>
      </c>
      <c r="H23" s="115">
        <v>1104298.49</v>
      </c>
      <c r="I23" s="116">
        <v>807987</v>
      </c>
      <c r="J23" s="115">
        <f>SUM(D23:I23)</f>
        <v>28689430.489999998</v>
      </c>
      <c r="K23" s="115"/>
      <c r="L23" s="115"/>
    </row>
    <row r="24" spans="1:12">
      <c r="A24" s="112" t="s">
        <v>220</v>
      </c>
      <c r="D24" s="115"/>
      <c r="E24" s="115"/>
      <c r="F24" s="115"/>
      <c r="G24" s="116">
        <f>-555584-15544</f>
        <v>-571128</v>
      </c>
      <c r="H24" s="115"/>
      <c r="I24" s="116">
        <v>-1241385</v>
      </c>
      <c r="J24" s="115">
        <f>SUM(D24:I24)</f>
        <v>-1812513</v>
      </c>
      <c r="K24" s="115"/>
      <c r="L24" s="115"/>
    </row>
    <row r="25" spans="1:12">
      <c r="A25" s="112" t="s">
        <v>221</v>
      </c>
      <c r="D25" s="115"/>
      <c r="E25" s="115"/>
      <c r="F25" s="115"/>
      <c r="G25" s="116"/>
      <c r="H25" s="115"/>
      <c r="I25" s="116"/>
      <c r="J25" s="115">
        <f>SUM(D25:I25)</f>
        <v>0</v>
      </c>
      <c r="K25" s="115"/>
      <c r="L25" s="115"/>
    </row>
    <row r="26" spans="1:12">
      <c r="A26" s="112" t="s">
        <v>52</v>
      </c>
      <c r="D26" s="115"/>
      <c r="E26" s="115"/>
      <c r="F26" s="115"/>
      <c r="G26" s="115"/>
      <c r="H26" s="115"/>
      <c r="I26" s="115"/>
      <c r="J26" s="115">
        <f>SUM(D26:I26)</f>
        <v>0</v>
      </c>
      <c r="K26" s="115"/>
      <c r="L26" s="115"/>
    </row>
    <row r="27" spans="1:12">
      <c r="A27" s="112" t="s">
        <v>222</v>
      </c>
      <c r="D27" s="117">
        <f t="shared" ref="D27:J27" si="1">SUM(D22:D26)</f>
        <v>0</v>
      </c>
      <c r="E27" s="117">
        <f t="shared" si="1"/>
        <v>23638967</v>
      </c>
      <c r="F27" s="117">
        <f t="shared" si="1"/>
        <v>334174</v>
      </c>
      <c r="G27" s="117">
        <f t="shared" si="1"/>
        <v>219610619</v>
      </c>
      <c r="H27" s="117">
        <f t="shared" si="1"/>
        <v>17705256.489999998</v>
      </c>
      <c r="I27" s="117">
        <f t="shared" si="1"/>
        <v>8492207</v>
      </c>
      <c r="J27" s="117">
        <f t="shared" si="1"/>
        <v>269781223.49000001</v>
      </c>
      <c r="K27" s="115"/>
      <c r="L27" s="115"/>
    </row>
    <row r="28" spans="1:12"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>
      <c r="D29" s="115"/>
      <c r="E29" s="115"/>
      <c r="F29" s="115"/>
      <c r="G29" s="115"/>
      <c r="H29" s="115"/>
      <c r="I29" s="115"/>
      <c r="J29" s="118"/>
      <c r="K29" s="115"/>
      <c r="L29" s="115"/>
    </row>
    <row r="30" spans="1:12">
      <c r="A30" s="112" t="s">
        <v>225</v>
      </c>
      <c r="D30" s="119">
        <f t="shared" ref="D30:J30" si="2">+D18-D27</f>
        <v>3597000</v>
      </c>
      <c r="E30" s="119">
        <f t="shared" si="2"/>
        <v>23850933</v>
      </c>
      <c r="F30" s="119">
        <f t="shared" si="2"/>
        <v>1579082</v>
      </c>
      <c r="G30" s="119">
        <f t="shared" si="2"/>
        <v>42082362</v>
      </c>
      <c r="H30" s="119">
        <f t="shared" si="2"/>
        <v>4012304.5100000016</v>
      </c>
      <c r="I30" s="119">
        <f t="shared" si="2"/>
        <v>706601</v>
      </c>
      <c r="J30" s="119">
        <f t="shared" si="2"/>
        <v>75828282.50999999</v>
      </c>
      <c r="K30" s="115"/>
      <c r="L30" s="115"/>
    </row>
    <row r="31" spans="1:12">
      <c r="D31" s="115"/>
      <c r="E31" s="115"/>
      <c r="F31" s="115"/>
      <c r="G31" s="115"/>
      <c r="H31" s="115"/>
      <c r="I31" s="115"/>
      <c r="J31" s="115"/>
      <c r="K31" s="115"/>
      <c r="L31" s="115"/>
    </row>
    <row r="32" spans="1:12">
      <c r="D32" s="120" t="s">
        <v>226</v>
      </c>
      <c r="E32" s="120" t="s">
        <v>177</v>
      </c>
      <c r="F32" s="120" t="s">
        <v>5</v>
      </c>
      <c r="G32" s="115"/>
      <c r="H32" s="115"/>
      <c r="I32" s="115"/>
      <c r="J32" s="115"/>
      <c r="K32" s="115"/>
      <c r="L32" s="115"/>
    </row>
    <row r="33" spans="2:8">
      <c r="B33" s="112" t="s">
        <v>227</v>
      </c>
      <c r="D33" s="121">
        <f>+D30+E30+F30</f>
        <v>29027015</v>
      </c>
      <c r="G33" s="122" t="s">
        <v>228</v>
      </c>
      <c r="H33" s="123">
        <v>9.9542000000000002</v>
      </c>
    </row>
    <row r="34" spans="2:8">
      <c r="B34" s="112" t="s">
        <v>229</v>
      </c>
      <c r="D34" s="115">
        <v>35000000</v>
      </c>
      <c r="G34" s="124" t="s">
        <v>230</v>
      </c>
      <c r="H34" s="125">
        <v>9.9853000000000005</v>
      </c>
    </row>
    <row r="35" spans="2:8">
      <c r="B35" s="112" t="s">
        <v>231</v>
      </c>
      <c r="D35" s="126">
        <f>+D34-D33</f>
        <v>5972985</v>
      </c>
      <c r="E35" s="117">
        <f>ROUND(D35/100*H33,0)</f>
        <v>594563</v>
      </c>
      <c r="F35" s="128">
        <f>ROUND(E35/1000,0)</f>
        <v>595</v>
      </c>
    </row>
    <row r="36" spans="2:8">
      <c r="D36" s="121"/>
      <c r="F36" s="127"/>
    </row>
    <row r="37" spans="2:8">
      <c r="B37" s="112" t="s">
        <v>58</v>
      </c>
      <c r="D37" s="115">
        <f>+D35*0.75</f>
        <v>4479738.75</v>
      </c>
      <c r="E37" s="115">
        <f>ROUND(+D37/100*$H$33,0)</f>
        <v>445922</v>
      </c>
      <c r="F37" s="127">
        <f>ROUND(E37/1000,0)</f>
        <v>446</v>
      </c>
    </row>
    <row r="38" spans="2:8">
      <c r="B38" s="112" t="s">
        <v>232</v>
      </c>
      <c r="D38" s="115">
        <f>D35-D37</f>
        <v>1493246.25</v>
      </c>
      <c r="E38" s="115">
        <f>ROUND(D38/100*$H$33,0)</f>
        <v>148641</v>
      </c>
      <c r="F38" s="127">
        <f>ROUND(E38/1000,0)</f>
        <v>149</v>
      </c>
    </row>
    <row r="39" spans="2:8">
      <c r="D39" s="126">
        <f>SUM(D37:D38)</f>
        <v>5972985</v>
      </c>
      <c r="E39" s="126">
        <f>SUM(E37:E38)</f>
        <v>594563</v>
      </c>
      <c r="F39" s="128">
        <f>ROUND(E39/1000,0)</f>
        <v>595</v>
      </c>
    </row>
  </sheetData>
  <mergeCells count="1">
    <mergeCell ref="D7:I7"/>
  </mergeCells>
  <pageMargins left="0.69930555555555551" right="0.69930555555555551" top="0.75" bottom="0.75" header="0.3" footer="0.3"/>
  <pageSetup paperSize="9" scale="90" firstPageNumber="4294963191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09375" defaultRowHeight="13.2"/>
  <sheetData>
    <row r="1" spans="1:2">
      <c r="A1" t="s">
        <v>233</v>
      </c>
      <c r="B1" t="s">
        <v>234</v>
      </c>
    </row>
    <row r="2" spans="1:2">
      <c r="A2" t="s">
        <v>235</v>
      </c>
      <c r="B2" t="s">
        <v>236</v>
      </c>
    </row>
    <row r="3" spans="1:2">
      <c r="A3" t="s">
        <v>237</v>
      </c>
      <c r="B3" t="s">
        <v>238</v>
      </c>
    </row>
    <row r="4" spans="1:2">
      <c r="A4" t="s">
        <v>239</v>
      </c>
      <c r="B4" t="s">
        <v>240</v>
      </c>
    </row>
    <row r="5" spans="1:2">
      <c r="A5" t="s">
        <v>241</v>
      </c>
      <c r="B5" t="s">
        <v>242</v>
      </c>
    </row>
    <row r="6" spans="1:2">
      <c r="A6" t="s">
        <v>243</v>
      </c>
      <c r="B6" t="s">
        <v>244</v>
      </c>
    </row>
    <row r="7" spans="1:2">
      <c r="A7" t="s">
        <v>245</v>
      </c>
      <c r="B7" t="s">
        <v>246</v>
      </c>
    </row>
    <row r="8" spans="1:2">
      <c r="A8" t="s">
        <v>247</v>
      </c>
      <c r="B8" t="s">
        <v>248</v>
      </c>
    </row>
  </sheetData>
  <pageMargins left="0.69930555555555551" right="0.69930555555555551" top="0.75" bottom="0.75" header="0.3" footer="0.3"/>
  <pageSetup paperSize="0" scale="0" firstPageNumber="4294963191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SOFP</vt:lpstr>
      <vt:lpstr>SOCI</vt:lpstr>
      <vt:lpstr>EQUITY</vt:lpstr>
      <vt:lpstr>CASH FLOW</vt:lpstr>
      <vt:lpstr>NOTES</vt:lpstr>
      <vt:lpstr>Revaluation</vt:lpstr>
      <vt:lpstr>GT_Custom</vt:lpstr>
      <vt:lpstr>'CASH FLOW'!Print_Area</vt:lpstr>
      <vt:lpstr>EQUITY!Print_Area</vt:lpstr>
      <vt:lpstr>NOTES!Print_Area</vt:lpstr>
      <vt:lpstr>SOCI!Print_Area</vt:lpstr>
      <vt:lpstr>SOFP!Print_Area</vt:lpstr>
    </vt:vector>
  </TitlesOfParts>
  <Company>T.H.HIN HOME TECH S/B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T.H.HIN HOME TECH S/B</dc:creator>
  <cp:lastModifiedBy>Alice</cp:lastModifiedBy>
  <cp:revision/>
  <cp:lastPrinted>2015-05-25T09:35:11Z</cp:lastPrinted>
  <dcterms:created xsi:type="dcterms:W3CDTF">1999-10-29T01:53:44Z</dcterms:created>
  <dcterms:modified xsi:type="dcterms:W3CDTF">2015-05-28T06:55:51Z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1033-8.1.0.3030</vt:lpwstr>
  </property>
</Properties>
</file>